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ansnetsocltd-my.sharepoint.com/personal/ephraim_ramaru_transnet_net/Documents/Documents/2022 RM/TE25 BFX-05Q-14539 - Raw Steel [Yolande]/2. Acquisition/Issued Tender TE25-BFX-05Q-14539/Addendum Pack/"/>
    </mc:Choice>
  </mc:AlternateContent>
  <xr:revisionPtr revIDLastSave="7" documentId="8_{1E965204-77F6-43BC-9AA8-B1D7F06163F3}" xr6:coauthVersionLast="47" xr6:coauthVersionMax="47" xr10:uidLastSave="{3D8A9FEC-468D-456D-9B5F-753366B97A58}"/>
  <bookViews>
    <workbookView xWindow="300" yWindow="0" windowWidth="22740" windowHeight="12240" xr2:uid="{DE3965AA-66B2-450E-839C-4394EC48A03B}"/>
  </bookViews>
  <sheets>
    <sheet name="Spring Steel" sheetId="11" r:id="rId1"/>
  </sheets>
  <definedNames>
    <definedName name="_xlnm._FilterDatabase" localSheetId="0" hidden="1">'Spring Steel'!$A$2:$AI$30</definedName>
    <definedName name="cell1">#REF!</definedName>
    <definedName name="cell2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6">#REF!</definedName>
    <definedName name="DATA37">#REF!</definedName>
    <definedName name="DATA38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func">#REF!</definedName>
    <definedName name="Heinrich">#REF!</definedName>
    <definedName name="Per_Properties">#REF!</definedName>
    <definedName name="PREV_Table">#REF!</definedName>
    <definedName name="_xlnm.Print_Area">#REF!</definedName>
    <definedName name="ReviseName">#REF!</definedName>
    <definedName name="ReviseName2">#REF!</definedName>
    <definedName name="RUM">#REF!</definedName>
    <definedName name="SS">#REF!</definedName>
    <definedName name="tarrif_tel">#REF!</definedName>
    <definedName name="tel">#REF!</definedName>
    <definedName name="TEST0">#REF!</definedName>
    <definedName name="TEST1">#REF!</definedName>
    <definedName name="TESTHKEY">#REF!</definedName>
    <definedName name="TESTKEYS">#REF!</definedName>
    <definedName name="TESTVKE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0" i="11" l="1"/>
  <c r="W30" i="11" s="1"/>
  <c r="X30" i="11" s="1"/>
  <c r="T30" i="11"/>
  <c r="V29" i="11"/>
  <c r="Y29" i="11" s="1"/>
  <c r="T29" i="11"/>
  <c r="U29" i="11" s="1"/>
  <c r="V28" i="11"/>
  <c r="W28" i="11" s="1"/>
  <c r="X28" i="11" s="1"/>
  <c r="T28" i="11"/>
  <c r="U28" i="11" s="1"/>
  <c r="V27" i="11"/>
  <c r="W27" i="11" s="1"/>
  <c r="T27" i="11"/>
  <c r="U27" i="11" s="1"/>
  <c r="V26" i="11"/>
  <c r="Y26" i="11" s="1"/>
  <c r="T26" i="11"/>
  <c r="U26" i="11" s="1"/>
  <c r="V25" i="11"/>
  <c r="W25" i="11" s="1"/>
  <c r="X25" i="11" s="1"/>
  <c r="T25" i="11"/>
  <c r="V24" i="11"/>
  <c r="Y24" i="11" s="1"/>
  <c r="T24" i="11"/>
  <c r="U24" i="11" s="1"/>
  <c r="V23" i="11"/>
  <c r="W23" i="11" s="1"/>
  <c r="X23" i="11" s="1"/>
  <c r="T23" i="11"/>
  <c r="U23" i="11" s="1"/>
  <c r="V22" i="11"/>
  <c r="W22" i="11" s="1"/>
  <c r="T22" i="11"/>
  <c r="U22" i="11" s="1"/>
  <c r="V21" i="11"/>
  <c r="Y21" i="11" s="1"/>
  <c r="T21" i="11"/>
  <c r="U21" i="11" s="1"/>
  <c r="Y20" i="11"/>
  <c r="AB20" i="11" s="1"/>
  <c r="V20" i="11"/>
  <c r="W20" i="11" s="1"/>
  <c r="X20" i="11" s="1"/>
  <c r="T20" i="11"/>
  <c r="V19" i="11"/>
  <c r="Y19" i="11" s="1"/>
  <c r="T19" i="11"/>
  <c r="U19" i="11" s="1"/>
  <c r="V18" i="11"/>
  <c r="W18" i="11" s="1"/>
  <c r="X18" i="11" s="1"/>
  <c r="T18" i="11"/>
  <c r="U18" i="11" s="1"/>
  <c r="V17" i="11"/>
  <c r="W17" i="11" s="1"/>
  <c r="T17" i="11"/>
  <c r="U17" i="11" s="1"/>
  <c r="V16" i="11"/>
  <c r="Y16" i="11" s="1"/>
  <c r="U16" i="11"/>
  <c r="T16" i="11"/>
  <c r="V15" i="11"/>
  <c r="W15" i="11" s="1"/>
  <c r="X15" i="11" s="1"/>
  <c r="T15" i="11"/>
  <c r="V14" i="11"/>
  <c r="Y14" i="11" s="1"/>
  <c r="T14" i="11"/>
  <c r="U14" i="11" s="1"/>
  <c r="V13" i="11"/>
  <c r="W13" i="11" s="1"/>
  <c r="X13" i="11" s="1"/>
  <c r="T13" i="11"/>
  <c r="U13" i="11" s="1"/>
  <c r="V12" i="11"/>
  <c r="W12" i="11" s="1"/>
  <c r="T12" i="11"/>
  <c r="U12" i="11" s="1"/>
  <c r="V11" i="11"/>
  <c r="Y11" i="11" s="1"/>
  <c r="U11" i="11"/>
  <c r="T11" i="11"/>
  <c r="V10" i="11"/>
  <c r="W10" i="11" s="1"/>
  <c r="X10" i="11" s="1"/>
  <c r="T10" i="11"/>
  <c r="V9" i="11"/>
  <c r="Y9" i="11" s="1"/>
  <c r="T9" i="11"/>
  <c r="U9" i="11" s="1"/>
  <c r="V8" i="11"/>
  <c r="W8" i="11" s="1"/>
  <c r="X8" i="11" s="1"/>
  <c r="T8" i="11"/>
  <c r="U8" i="11" s="1"/>
  <c r="V7" i="11"/>
  <c r="W7" i="11" s="1"/>
  <c r="T7" i="11"/>
  <c r="U7" i="11" s="1"/>
  <c r="V6" i="11"/>
  <c r="Y6" i="11" s="1"/>
  <c r="T6" i="11"/>
  <c r="U6" i="11" s="1"/>
  <c r="V5" i="11"/>
  <c r="W5" i="11" s="1"/>
  <c r="X5" i="11" s="1"/>
  <c r="T5" i="11"/>
  <c r="V4" i="11"/>
  <c r="Y4" i="11" s="1"/>
  <c r="T4" i="11"/>
  <c r="U4" i="11" s="1"/>
  <c r="V3" i="11"/>
  <c r="Y3" i="11" s="1"/>
  <c r="T3" i="11"/>
  <c r="U3" i="11" s="1"/>
  <c r="Y15" i="11" l="1"/>
  <c r="AB15" i="11" s="1"/>
  <c r="Y17" i="11"/>
  <c r="AB17" i="11" s="1"/>
  <c r="AC17" i="11" s="1"/>
  <c r="AD17" i="11" s="1"/>
  <c r="Y25" i="11"/>
  <c r="AB25" i="11" s="1"/>
  <c r="AE25" i="11" s="1"/>
  <c r="AF25" i="11" s="1"/>
  <c r="AG25" i="11" s="1"/>
  <c r="Y12" i="11"/>
  <c r="AB12" i="11" s="1"/>
  <c r="AC12" i="11" s="1"/>
  <c r="AD12" i="11" s="1"/>
  <c r="Y5" i="11"/>
  <c r="AB5" i="11" s="1"/>
  <c r="AE5" i="11" s="1"/>
  <c r="AF5" i="11" s="1"/>
  <c r="AG5" i="11" s="1"/>
  <c r="Y18" i="11"/>
  <c r="Z18" i="11" s="1"/>
  <c r="AA18" i="11" s="1"/>
  <c r="Y13" i="11"/>
  <c r="Z13" i="11" s="1"/>
  <c r="AA13" i="11" s="1"/>
  <c r="Y7" i="11"/>
  <c r="AB7" i="11" s="1"/>
  <c r="AE7" i="11" s="1"/>
  <c r="AF7" i="11" s="1"/>
  <c r="AG7" i="11" s="1"/>
  <c r="Y27" i="11"/>
  <c r="AB27" i="11" s="1"/>
  <c r="AE27" i="11" s="1"/>
  <c r="AF27" i="11" s="1"/>
  <c r="AG27" i="11" s="1"/>
  <c r="Y8" i="11"/>
  <c r="Z8" i="11" s="1"/>
  <c r="AA8" i="11" s="1"/>
  <c r="Y28" i="11"/>
  <c r="Z28" i="11" s="1"/>
  <c r="AA28" i="11" s="1"/>
  <c r="Y22" i="11"/>
  <c r="AB22" i="11" s="1"/>
  <c r="Y23" i="11"/>
  <c r="Z23" i="11" s="1"/>
  <c r="AA23" i="11" s="1"/>
  <c r="Y10" i="11"/>
  <c r="Z10" i="11" s="1"/>
  <c r="AA10" i="11" s="1"/>
  <c r="Y30" i="11"/>
  <c r="AB30" i="11" s="1"/>
  <c r="AE30" i="11" s="1"/>
  <c r="AF30" i="11" s="1"/>
  <c r="AG30" i="11" s="1"/>
  <c r="AB14" i="11"/>
  <c r="Z14" i="11"/>
  <c r="AA14" i="11" s="1"/>
  <c r="AB21" i="11"/>
  <c r="Z21" i="11"/>
  <c r="AA21" i="11" s="1"/>
  <c r="AE17" i="11"/>
  <c r="AF17" i="11" s="1"/>
  <c r="AG17" i="11" s="1"/>
  <c r="AB4" i="11"/>
  <c r="Z4" i="11"/>
  <c r="AA4" i="11" s="1"/>
  <c r="AB24" i="11"/>
  <c r="Z24" i="11"/>
  <c r="AA24" i="11" s="1"/>
  <c r="AB11" i="11"/>
  <c r="Z11" i="11"/>
  <c r="AA11" i="11" s="1"/>
  <c r="AC5" i="11"/>
  <c r="AD5" i="11" s="1"/>
  <c r="X12" i="11"/>
  <c r="AB19" i="11"/>
  <c r="Z19" i="11"/>
  <c r="AA19" i="11" s="1"/>
  <c r="AB6" i="11"/>
  <c r="Z6" i="11"/>
  <c r="AA6" i="11" s="1"/>
  <c r="AB26" i="11"/>
  <c r="Z26" i="11"/>
  <c r="AA26" i="11" s="1"/>
  <c r="X7" i="11"/>
  <c r="AE20" i="11"/>
  <c r="AF20" i="11" s="1"/>
  <c r="AG20" i="11" s="1"/>
  <c r="AC20" i="11"/>
  <c r="AD20" i="11" s="1"/>
  <c r="X27" i="11"/>
  <c r="AE15" i="11"/>
  <c r="AF15" i="11" s="1"/>
  <c r="AG15" i="11" s="1"/>
  <c r="AC15" i="11"/>
  <c r="AD15" i="11" s="1"/>
  <c r="X22" i="11"/>
  <c r="AE22" i="11"/>
  <c r="AF22" i="11" s="1"/>
  <c r="AG22" i="11" s="1"/>
  <c r="AC22" i="11"/>
  <c r="AD22" i="11" s="1"/>
  <c r="AI22" i="11" s="1"/>
  <c r="AB9" i="11"/>
  <c r="Z9" i="11"/>
  <c r="AA9" i="11" s="1"/>
  <c r="AB29" i="11"/>
  <c r="Z29" i="11"/>
  <c r="AA29" i="11" s="1"/>
  <c r="AB16" i="11"/>
  <c r="Z16" i="11"/>
  <c r="AA16" i="11" s="1"/>
  <c r="X17" i="11"/>
  <c r="AB13" i="11"/>
  <c r="AB23" i="11"/>
  <c r="Z22" i="11"/>
  <c r="AA22" i="11" s="1"/>
  <c r="W6" i="11"/>
  <c r="X6" i="11" s="1"/>
  <c r="W11" i="11"/>
  <c r="X11" i="11" s="1"/>
  <c r="W16" i="11"/>
  <c r="X16" i="11" s="1"/>
  <c r="W21" i="11"/>
  <c r="X21" i="11" s="1"/>
  <c r="W26" i="11"/>
  <c r="X26" i="11" s="1"/>
  <c r="U5" i="11"/>
  <c r="U15" i="11"/>
  <c r="U20" i="11"/>
  <c r="U25" i="11"/>
  <c r="U30" i="11"/>
  <c r="U10" i="11"/>
  <c r="W4" i="11"/>
  <c r="W9" i="11"/>
  <c r="W14" i="11"/>
  <c r="W19" i="11"/>
  <c r="W24" i="11"/>
  <c r="W29" i="11"/>
  <c r="Z15" i="11"/>
  <c r="AA15" i="11" s="1"/>
  <c r="Z20" i="11"/>
  <c r="AA20" i="11" s="1"/>
  <c r="W3" i="11"/>
  <c r="X3" i="11" s="1"/>
  <c r="AB3" i="11"/>
  <c r="Z3" i="11"/>
  <c r="Z12" i="11" l="1"/>
  <c r="AA12" i="11" s="1"/>
  <c r="Z7" i="11"/>
  <c r="AA7" i="11" s="1"/>
  <c r="AB28" i="11"/>
  <c r="AC28" i="11" s="1"/>
  <c r="AB18" i="11"/>
  <c r="AC30" i="11"/>
  <c r="AD30" i="11" s="1"/>
  <c r="AC7" i="11"/>
  <c r="AD7" i="11" s="1"/>
  <c r="AI7" i="11" s="1"/>
  <c r="AC27" i="11"/>
  <c r="AD27" i="11" s="1"/>
  <c r="AH20" i="11"/>
  <c r="AB10" i="11"/>
  <c r="AC10" i="11" s="1"/>
  <c r="Z5" i="11"/>
  <c r="AA5" i="11" s="1"/>
  <c r="AI5" i="11" s="1"/>
  <c r="Z25" i="11"/>
  <c r="AA25" i="11" s="1"/>
  <c r="AE12" i="11"/>
  <c r="AF12" i="11" s="1"/>
  <c r="AG12" i="11" s="1"/>
  <c r="AI12" i="11" s="1"/>
  <c r="Z30" i="11"/>
  <c r="AA30" i="11" s="1"/>
  <c r="AC25" i="11"/>
  <c r="AD25" i="11" s="1"/>
  <c r="AB8" i="11"/>
  <c r="AE8" i="11" s="1"/>
  <c r="AF8" i="11" s="1"/>
  <c r="AG8" i="11" s="1"/>
  <c r="Z27" i="11"/>
  <c r="AA27" i="11" s="1"/>
  <c r="Z17" i="11"/>
  <c r="AA17" i="11" s="1"/>
  <c r="AI17" i="11" s="1"/>
  <c r="AI27" i="11"/>
  <c r="AE28" i="11"/>
  <c r="AF28" i="11" s="1"/>
  <c r="AG28" i="11" s="1"/>
  <c r="AC6" i="11"/>
  <c r="AE6" i="11"/>
  <c r="AF6" i="11" s="1"/>
  <c r="AG6" i="11" s="1"/>
  <c r="X29" i="11"/>
  <c r="AC11" i="11"/>
  <c r="AD11" i="11" s="1"/>
  <c r="AI11" i="11" s="1"/>
  <c r="AE11" i="11"/>
  <c r="AF11" i="11" s="1"/>
  <c r="AG11" i="11" s="1"/>
  <c r="AE19" i="11"/>
  <c r="AF19" i="11" s="1"/>
  <c r="AG19" i="11" s="1"/>
  <c r="AC19" i="11"/>
  <c r="AD19" i="11" s="1"/>
  <c r="X19" i="11"/>
  <c r="AH19" i="11"/>
  <c r="AE9" i="11"/>
  <c r="AF9" i="11" s="1"/>
  <c r="AG9" i="11" s="1"/>
  <c r="AC9" i="11"/>
  <c r="AD9" i="11" s="1"/>
  <c r="X24" i="11"/>
  <c r="AC16" i="11"/>
  <c r="AE16" i="11"/>
  <c r="AF16" i="11" s="1"/>
  <c r="AG16" i="11" s="1"/>
  <c r="AH5" i="11"/>
  <c r="X14" i="11"/>
  <c r="AI14" i="11" s="1"/>
  <c r="AE24" i="11"/>
  <c r="AF24" i="11" s="1"/>
  <c r="AG24" i="11" s="1"/>
  <c r="AC24" i="11"/>
  <c r="AD24" i="11" s="1"/>
  <c r="AE23" i="11"/>
  <c r="AF23" i="11" s="1"/>
  <c r="AG23" i="11" s="1"/>
  <c r="AC23" i="11"/>
  <c r="X9" i="11"/>
  <c r="AE29" i="11"/>
  <c r="AF29" i="11" s="1"/>
  <c r="AG29" i="11" s="1"/>
  <c r="AC29" i="11"/>
  <c r="AD29" i="11" s="1"/>
  <c r="X4" i="11"/>
  <c r="AE13" i="11"/>
  <c r="AF13" i="11" s="1"/>
  <c r="AG13" i="11" s="1"/>
  <c r="AC13" i="11"/>
  <c r="AE21" i="11"/>
  <c r="AF21" i="11" s="1"/>
  <c r="AG21" i="11" s="1"/>
  <c r="AC21" i="11"/>
  <c r="AD21" i="11" s="1"/>
  <c r="AI30" i="11"/>
  <c r="AE4" i="11"/>
  <c r="AF4" i="11" s="1"/>
  <c r="AG4" i="11" s="1"/>
  <c r="AC4" i="11"/>
  <c r="AD4" i="11" s="1"/>
  <c r="AE18" i="11"/>
  <c r="AF18" i="11" s="1"/>
  <c r="AG18" i="11" s="1"/>
  <c r="AC18" i="11"/>
  <c r="AE14" i="11"/>
  <c r="AF14" i="11" s="1"/>
  <c r="AG14" i="11" s="1"/>
  <c r="AC14" i="11"/>
  <c r="AD14" i="11" s="1"/>
  <c r="AE10" i="11"/>
  <c r="AF10" i="11" s="1"/>
  <c r="AG10" i="11" s="1"/>
  <c r="AI20" i="11"/>
  <c r="AH22" i="11"/>
  <c r="AE26" i="11"/>
  <c r="AF26" i="11" s="1"/>
  <c r="AG26" i="11" s="1"/>
  <c r="AC26" i="11"/>
  <c r="AD26" i="11" s="1"/>
  <c r="AI26" i="11" s="1"/>
  <c r="AI15" i="11"/>
  <c r="AH15" i="11"/>
  <c r="AA3" i="11"/>
  <c r="AC3" i="11"/>
  <c r="AD3" i="11" s="1"/>
  <c r="AE3" i="11"/>
  <c r="AF3" i="11" s="1"/>
  <c r="AG3" i="11" s="1"/>
  <c r="AI21" i="11" l="1"/>
  <c r="AH27" i="11"/>
  <c r="AI25" i="11"/>
  <c r="AI19" i="11"/>
  <c r="AH7" i="11"/>
  <c r="AH17" i="11"/>
  <c r="AH11" i="11"/>
  <c r="AH12" i="11"/>
  <c r="AC8" i="11"/>
  <c r="AH4" i="11"/>
  <c r="AI4" i="11"/>
  <c r="AH26" i="11"/>
  <c r="AH25" i="11"/>
  <c r="AH21" i="11"/>
  <c r="AH30" i="11"/>
  <c r="AD10" i="11"/>
  <c r="AI10" i="11" s="1"/>
  <c r="AH10" i="11"/>
  <c r="AH9" i="11"/>
  <c r="AD18" i="11"/>
  <c r="AI18" i="11" s="1"/>
  <c r="AH18" i="11"/>
  <c r="AI9" i="11"/>
  <c r="AD23" i="11"/>
  <c r="AI23" i="11" s="1"/>
  <c r="AH23" i="11"/>
  <c r="AH29" i="11"/>
  <c r="AD6" i="11"/>
  <c r="AI6" i="11" s="1"/>
  <c r="AH6" i="11"/>
  <c r="AI29" i="11"/>
  <c r="AH14" i="11"/>
  <c r="AD28" i="11"/>
  <c r="AI28" i="11" s="1"/>
  <c r="AH28" i="11"/>
  <c r="AI24" i="11"/>
  <c r="AD8" i="11"/>
  <c r="AI8" i="11" s="1"/>
  <c r="AH8" i="11"/>
  <c r="AD13" i="11"/>
  <c r="AI13" i="11" s="1"/>
  <c r="AH13" i="11"/>
  <c r="AD16" i="11"/>
  <c r="AI16" i="11" s="1"/>
  <c r="AH16" i="11"/>
  <c r="AH24" i="11"/>
  <c r="AI3" i="11"/>
  <c r="AH3" i="11"/>
  <c r="AI31" i="11" l="1"/>
  <c r="AH31" i="11"/>
</calcChain>
</file>

<file path=xl/sharedStrings.xml><?xml version="1.0" encoding="utf-8"?>
<sst xmlns="http://schemas.openxmlformats.org/spreadsheetml/2006/main" count="350" uniqueCount="103">
  <si>
    <t>Year 1</t>
  </si>
  <si>
    <t>Year 2</t>
  </si>
  <si>
    <t>Year  3</t>
  </si>
  <si>
    <t>Year 4</t>
  </si>
  <si>
    <t>Year 5</t>
  </si>
  <si>
    <t>5 Year Totals</t>
  </si>
  <si>
    <t>Executive</t>
  </si>
  <si>
    <t>ITEM NUMBER</t>
  </si>
  <si>
    <t>ITEM DESCRIPTION</t>
  </si>
  <si>
    <t>Long text</t>
  </si>
  <si>
    <t>Shape</t>
  </si>
  <si>
    <t>UOM</t>
  </si>
  <si>
    <t>Spec</t>
  </si>
  <si>
    <t>Grouping</t>
  </si>
  <si>
    <t>Grade</t>
  </si>
  <si>
    <t>Type</t>
  </si>
  <si>
    <t>Compact steel groups</t>
  </si>
  <si>
    <t>Mass (Kg)/UOM</t>
  </si>
  <si>
    <t>YEAR 1
2025/26</t>
  </si>
  <si>
    <t>YEAR 2
2026/27</t>
  </si>
  <si>
    <t>YEAR 3
2027/28</t>
  </si>
  <si>
    <t>YEAR 4
2028/29</t>
  </si>
  <si>
    <t>YEAR 5
2029/30</t>
  </si>
  <si>
    <t>TOTAL</t>
  </si>
  <si>
    <t>Item Price Excl VAT</t>
  </si>
  <si>
    <t>Total Excl VAT</t>
  </si>
  <si>
    <t>Total Including 15% VAT</t>
  </si>
  <si>
    <t>Manufacturing</t>
  </si>
  <si>
    <t xml:space="preserve">BAR, </t>
  </si>
  <si>
    <t>M</t>
  </si>
  <si>
    <t>Sections</t>
  </si>
  <si>
    <t>BAR METAL;DIA 16 X LG 6000 MM,RND</t>
  </si>
  <si>
    <t>Project Wagons 1000</t>
  </si>
  <si>
    <t>EA</t>
  </si>
  <si>
    <t>BAR METAL;DIA 30 X LG 6000 MM,RND</t>
  </si>
  <si>
    <t>BAR METAL;WD 22 X LG 6000 X THK 3 MM</t>
  </si>
  <si>
    <t>I hereby acknowledge as a bidder that I have read and understood all the contents of this Purchase Order Long text Description . Furthermore, I (bidder) certifies and guarantees acceptance and compliance with this specification. Total value of these items must be carried over to page 33 of the RFP document.
                                                                                                                                                                                                                                                                                                                                                                                         SIGNED THIS DAY _______________________ AT_________________________________
                                                                                                                                                                                                                                                                                                        BY________________________________________________ (Full name in block letters)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 MY CAPACITY AS ___________________________________ (Official designation)
                                                                                                                                                                                                                                                                                                                                                                                               FOR THE COMPANY ___________________________________
SIGNED _____________________________________________
                                                                                                                                                                                                                                                                                                                                                                                            PLEASE NOTE: A Bidder must sign on the above and return this page together with a quote. </t>
  </si>
  <si>
    <t>011900003</t>
  </si>
  <si>
    <t>BAR, METALLIC; DIMENSIONS: DIA 16 X LG 6000 MM, SHAPE: ROUND; MATERIAL GRADE NEW: EN 10270 FDSICR MATERIAL GRADE OLD: DIN 17223 FDS ICR; GENERAL: MATERIAL CERTIFICATE TO EN 10204 TYPE 3.1 TO BE SUPPLIED. NO RUST OR CORROSION ON THE SURFACE ALLOWED. SPECIA</t>
  </si>
  <si>
    <t>KG</t>
  </si>
  <si>
    <t>EN 10270 FDSICR</t>
  </si>
  <si>
    <t>Spring Steel</t>
  </si>
  <si>
    <t>spring steel</t>
  </si>
  <si>
    <t>011007072</t>
  </si>
  <si>
    <t>BAR METAL;OD 22 X LG 6000 MM,RND</t>
  </si>
  <si>
    <t>BAR, METALLIC; DIMENSIONS: OD 22 X LG 6000 MM, SHAPE: ROUND; MATERIAL GRADE NEW: SAE J404 GR 5160 MATERIAL GRADE OLD: BS 970 525H60 GENERAL: MATERIAL CERTIFICATE TO EN 10204 TYPE 3.1 TO BE SUPPLIED. NO RUST OR CORROSION ON THE SURFACE ALLOWED. MATERIALS T</t>
  </si>
  <si>
    <t>SAE J404 GR 5160</t>
  </si>
  <si>
    <t>011007023</t>
  </si>
  <si>
    <t>BAR METAL;OD 16 X LG 5000 MM,RND</t>
  </si>
  <si>
    <t>BAR, METALLIC; DIMENSIONS: OD 16 X LG 5000 MM, SHAPE: ROUND; MATERIAL GRADE NEW: SAE J404 GR 5160 MATERIAL GRADE OLD: BS 970 525H60 GENERAL: MATERIAL CERTIFICATE TO EN 10204 TYPE 3.1 TO BE SUPPLIED. NO RUST OR CORROSION ON THE SURFACE ALLOWED. MATERIALS T</t>
  </si>
  <si>
    <t>611000246</t>
  </si>
  <si>
    <t>BAR METAL;OD 21 X LG 5000 MM,RND</t>
  </si>
  <si>
    <t>BAR, METALLIC; DIMENSIONS: OD 21 X LG 5000 MM, SHAPE: ROUND; MATERIAL GRADE NEW: SAE J404 GR 5160 MATERIAL GRADE OLD:  BS970 525H60; MATERIALS TO BE BOUND. FINISH: PEELED; SPECIFICATION CME 140 REVISION: SEPTEMBER 1999 (CLAUSES 1 TO 4). THE GRAIN STRUCTUR</t>
  </si>
  <si>
    <t>high-carbon chromium spring steel</t>
  </si>
  <si>
    <t>011015741</t>
  </si>
  <si>
    <t>BAR, METALLIC; DIMENSIONS: DIA 30 X LG 6000 MM, SHAPE: ROUND; MATERIAL GRADE NEW: SAE J404 GR 5160 MATERIAL GRADE OLD: BS 970 GR525H60; GENERAL: MATERIAL CERTIFICATE TO EN 10204 TYPE 3.1 TO BE SUPPLIED. NO RUST OR CORROSION ON THE SURFACE ALLOWED. MATERIA</t>
  </si>
  <si>
    <t>011814176</t>
  </si>
  <si>
    <t>BAR METAL;DIA 25 X LG 2560 MM,RND</t>
  </si>
  <si>
    <t>BAR, METALLIC; DIMENSIONS: DIA 25 X LG 2560 MM, SHAPE: ROUND; MATERIAL GRADE NEW: SAE J404 GR 5160 MATERIAL GRADE OLD: BS 970 525H60; GENERAL: MATERIAL CERTIFICATE TO EN 10204 TYPE 3.1 TO BE SUPPLIED. NO RUST OR CORROSION ON THE SURFACE ALLOWED. MATERIALS</t>
  </si>
  <si>
    <t>011804732</t>
  </si>
  <si>
    <t>BAR METAL;DIA 14 MM,RND</t>
  </si>
  <si>
    <t>BAR, METALLIC; DIMENSIONS: DIA 14 MM, SHAPE: ROUND; MATERIAL GRADE NEW: EN 10270 FDSICR MATERIAL GRADE OLD: DIN 17223-2 FDSICR; GENERAL: MATERIAL CERTIFICATE TO EN 10204 TYPE 3.1 TO BE SUPPLIED. NO RUST OR CORROSION ON THE SURFACE ALLOWED. MATERIALS TO BE</t>
  </si>
  <si>
    <t>011814170</t>
  </si>
  <si>
    <t>BAR METAL;DIA 14 X LG 2592 MM,RND</t>
  </si>
  <si>
    <t>BAR, METALLIC; DIMENSIONS: DIA 14 X LG 2592 MM, SHAPE: ROUND; MATERIAL GRADE NEW:SAE J404 GR 5160, MATERIAL GRADE OLD: BS 970 525H60; GENERAL: MATERIAL CERTIFICATE TO EN 10204 TYPE 3.1 TO BE SUPPLIED. NO RUST OR CORROSION ON THE SURFACE ALLOWED. MATERIALS</t>
  </si>
  <si>
    <t>011814171</t>
  </si>
  <si>
    <t>BAR METAL;DIA 16 X LG 2320 MM,RND</t>
  </si>
  <si>
    <t>BAR, METALLIC; DIMENSIONS: DIA 16 X LG 2320 MM, SHAPE: ROUND; MATERIAL GRADE NEW: SAE J404 GR 5160, MATERIAL GRADE OLD: BS 970 525H60, GENERAL: MATERIAL CERTIFICATE TO EN 10204 TYPE 3.1 TO BE SUPPLIED. NO RUST OR CORROSION ON THE SURFACE ALLOWED. MATERIAL</t>
  </si>
  <si>
    <t>011814179</t>
  </si>
  <si>
    <t>BAR METAL;DIA 26 X LG 2500 MM,RND</t>
  </si>
  <si>
    <t>BAR, METALLIC; DIMENSIONS: DIA 26 X LG 2500 MM, SHAPE: ROUND; MATERIAL GRADE NEW: SAE J404 GR 5160 MATERIAL GRADE OLD: BS 970 525H60; GENERAL: MATERIAL CERTIFICATE TO EN 10204 TYPE 3.1 TO BE SUPPLIED. NO RUST OR CORROSION ON THE SURFACE ALLOWED. MATERIALS</t>
  </si>
  <si>
    <t>311109511</t>
  </si>
  <si>
    <t>BAR, METALLIC; DIMENSIONS: WD 22 X LG 6000 X THK 3 MM, SHAPE: FLAT; MATERIAL GRADE NEW: EN 10270 FDSICR MATERIAL GRADE OLD:  STEEL CME 140 SPEC; GENERAL: MATERIAL CERTIFICATE TO EN 10204 TYPE 3.1 TO BE SUPPLIED. NO RUST OR CORROSION ON THE SURFACE ALLOWED</t>
  </si>
  <si>
    <t>011009301</t>
  </si>
  <si>
    <t>BAR METAL;DIA 19 X LG 4000 MM,RND</t>
  </si>
  <si>
    <t>BAR, METALLIC; DIMENSIONS: DIA 19 X LG 4000 MM, SHAPE: ROUND; MATERIAL GRADE NEW: SAE J404 GR 5160 MATERIAL GRADE OLD:  BS 970 525H60, SAEJ404 GRADE 516; GENERAL: MATERIAL CERTIFICATE TO EN 10204 TYPE 3.1 TO BE SUPPLIED. NO RUST OR CORROSION ON THE SURFAC</t>
  </si>
  <si>
    <t>011009374</t>
  </si>
  <si>
    <t>BAR METAL;OD 25 X LG 5000 MM,RND</t>
  </si>
  <si>
    <t>BAR, METALLIC; DIMENSIONS: OD 25 X LG 5000 MM, SHAPE: ROUND; MATERIAL GRADE NEW: SAE J404 GR 5160 MATERIAL GRADE OLD:  BS 970 525H60; GENERAL: MATERIAL CERTIFICATE TO EN 10204 TYPE 3.1 TO BE SUPPLIED. NO RUST OR CORROSION ON THE SURFACE ALLOWED. MATERIALS</t>
  </si>
  <si>
    <t>011007035</t>
  </si>
  <si>
    <t>BAR METAL;OD 17 X LG 5250 MM,RND</t>
  </si>
  <si>
    <t>BAR, METALLIC; DIMENSIONS: OD 17 X LG 5250 MM, SHAPE: ROUND; MATERIAL GRADE NEW: SAE J404 GR 5160 MATERIAL GRADE OLD: BS 970 525H60 GENERAL: MATERIAL CERTIFICATE TO EN 10204 TYPE 3.1 TO BE SUPPLIED. NO RUST OR CORROSION ON THE SURFACE ALLOWED. MATERIALS T</t>
  </si>
  <si>
    <t>011006976</t>
  </si>
  <si>
    <t>BAR METAL;OD 12.5 MM X LG 5000 MM,RND</t>
  </si>
  <si>
    <t>BAR, METALLIC; DIMENSIONS: OD 12.5 MM X LG 5000 MM, SHAPE: ROUND; MATERIAL GRADE NEW: SAE J404 GR 5160 MATERIAL GRADE OLD: BS 970 525H60 GENERAL: MATERIAL CERTIFICATE TO EN 10204 TYPE 3.1 TO BE SUPPLIED. NO RUST OR CORROSION ON THE SURFACE ALLOWED. MATERI</t>
  </si>
  <si>
    <t>011001884</t>
  </si>
  <si>
    <t>BAR METAL;OD 29 X LG 4100 MM,RND</t>
  </si>
  <si>
    <t>BAR, METALLIC; DIMENSIONS: OD 29 X LG 4100 MM, SHAPE: ROUND; MATERIAL GRADE NEW: SAE J404 GR 5160; MATERIAL GRADE OLD: BS 970 525H60; GENERAL: MATERIAL CERTIFICATE TO EN 10204 TYPE 3.1 TO BE SUPPLIED. NO RUST OR CORROSION ON THE SURFACE ALLOWED. MATERIALS</t>
  </si>
  <si>
    <t>011814172</t>
  </si>
  <si>
    <t>BAR METAL;DIA 17 X LG 2590 MM,RND</t>
  </si>
  <si>
    <t>BAR, METALLIC; DIMENSIONS: DIA 17 X LG 2590 MM, SHAPE: ROUND; MATERIAL GRADE NEW: SAE J404 GR 5160 MATERIAL GRADE OLD: BS 970 525H60; GENERAL: MATERIAL CERTIFICATE TO EN 10204 TYPE 3.1 TO BE SUPPLIED. NO RUST OR CORROSION ON THE SURFACE ALLOWED. MATERIALS</t>
  </si>
  <si>
    <t>011814173</t>
  </si>
  <si>
    <t>BAR METAL;DIA 17 X LG 2400 MM,RND</t>
  </si>
  <si>
    <t>BAR, METALLIC; DIMENSIONS: DIA 17 X LG 2400 MM, SHAPE: ROUND; MATERIAL GRADE NEW: SAE J404 GR 5160 MATERIAL GRADE OLD: BS 970 525H60; GENERAL: MATERIAL CERTIFICATE TO EN 10204 TYPE 3.1 TO BE SUPPLIED. NO RUST OR CORROSION ON THE SURFACE ALLOWED. ROUND BAR</t>
  </si>
  <si>
    <t>011814177</t>
  </si>
  <si>
    <t>BAR METAL;DIA 25 X LG 2540 MM,RND</t>
  </si>
  <si>
    <t>BAR, METALLIC; DIMENSIONS: DIA 25 X LG 2540 MM, SHAPE: ROUND; MATERIAL GRADE NEW: SAE J404 GR 5160 MATERIAL GRADE OLD: BS 970 525H60; GENERAL: MATERIAL CERTIFICATE TO EN 10204 TYPE 3.1 TO BE SUPPLIED. NO RUST OR CORROSION ON THE SURFACE ALLOWED. MATERIALS</t>
  </si>
  <si>
    <t>011814178</t>
  </si>
  <si>
    <t>BAR METAL;DIA 26 X LG 2380 MM,STL,RND</t>
  </si>
  <si>
    <t>BAR, METALLIC; DIMENSIONS: DIA 26 X LG 2380 MM, MATERIAL: STEEL, SHAPE: ROUND; MATERIAL GRADE NEW: SAE J404 GR 5160 MATERIAL GRADE OLD: BS 970 525H60L; GENERAL: MATERIAL CERTIFICATE TO EN 10204 TYPE 3.1 TO BE SUPPLIED. NO RUST OR CORROSION ON THE SURFACE</t>
  </si>
  <si>
    <t>011814174</t>
  </si>
  <si>
    <t>BAR METAL;DIA 17 X LG 2100 MM,STL,RND</t>
  </si>
  <si>
    <t>BAR, METALLIC; DIMENSIONS: DIA 17 X LG 2100 MM, MATERIAL: STEEL, SHAPE: ROUND; MATERIAL GRADE NEW: SAE J404 GR 5160; GENERAL: MATERIAL CERTIFICATE TO EN 10204 TYPE 3.1 TO BE SUPPLIED. NO RUST OR CORROSION ON THE SURFACE ALLOWED. SPRING STEEL. SPECIFICATIO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</si>
</sst>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0"/>
      <color theme="1"/>
      <name val="Franklin Gothic Book"/>
      <family val="2"/>
    </font>
    <font>
      <b/>
      <sz val="10"/>
      <color theme="0"/>
      <name val="Franklin Gothic Book"/>
      <family val="2"/>
    </font>
    <font>
      <sz val="10"/>
      <color theme="0"/>
      <name val="Franklin Gothic Book"/>
      <family val="2"/>
    </font>
    <font>
      <b/>
      <sz val="10"/>
      <name val="Franklin Gothic Book"/>
      <family val="2"/>
    </font>
    <font>
      <sz val="10"/>
      <name val="Franklin Gothic Book"/>
      <family val="2"/>
    </font>
    <font>
      <b/>
      <sz val="11"/>
      <color theme="1"/>
      <name val="Franklin Gothic Book"/>
      <family val="2"/>
    </font>
    <font>
      <sz val="10"/>
      <color theme="1"/>
      <name val="Franklin Gothic Book"/>
      <family val="2"/>
    </font>
    <font>
      <sz val="10"/>
      <name val="Arial"/>
      <family val="2"/>
    </font>
    <font>
      <b/>
      <sz val="10"/>
      <color theme="1"/>
      <name val="Franklin Gothic Book"/>
      <family val="2"/>
    </font>
  </fonts>
  <fills count="1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7" fillId="0" borderId="0"/>
  </cellStyleXfs>
  <cellXfs count="80">
    <xf numFmtId="0" fontId="0" fillId="0" borderId="0" xfId="0"/>
    <xf numFmtId="0" fontId="0" fillId="0" borderId="16" xfId="0" applyBorder="1"/>
    <xf numFmtId="0" fontId="0" fillId="0" borderId="10" xfId="0" applyBorder="1"/>
    <xf numFmtId="0" fontId="0" fillId="0" borderId="11" xfId="0" applyBorder="1"/>
    <xf numFmtId="0" fontId="0" fillId="0" borderId="1" xfId="0" applyBorder="1"/>
    <xf numFmtId="0" fontId="0" fillId="0" borderId="15" xfId="0" applyBorder="1"/>
    <xf numFmtId="0" fontId="0" fillId="0" borderId="7" xfId="0" applyBorder="1"/>
    <xf numFmtId="0" fontId="0" fillId="0" borderId="9" xfId="0" applyBorder="1"/>
    <xf numFmtId="0" fontId="1" fillId="4" borderId="12" xfId="0" applyFont="1" applyFill="1" applyBorder="1"/>
    <xf numFmtId="0" fontId="1" fillId="4" borderId="3" xfId="0" applyFont="1" applyFill="1" applyBorder="1"/>
    <xf numFmtId="0" fontId="0" fillId="0" borderId="13" xfId="0" applyBorder="1"/>
    <xf numFmtId="0" fontId="0" fillId="0" borderId="3" xfId="0" applyBorder="1"/>
    <xf numFmtId="0" fontId="0" fillId="0" borderId="12" xfId="0" applyBorder="1"/>
    <xf numFmtId="43" fontId="0" fillId="0" borderId="0" xfId="0" applyNumberFormat="1"/>
    <xf numFmtId="43" fontId="4" fillId="10" borderId="8" xfId="1" applyFont="1" applyFill="1" applyBorder="1" applyAlignment="1" applyProtection="1">
      <alignment horizontal="center"/>
      <protection locked="0"/>
    </xf>
    <xf numFmtId="43" fontId="4" fillId="0" borderId="8" xfId="1" applyFont="1" applyBorder="1" applyAlignment="1">
      <alignment horizontal="center"/>
    </xf>
    <xf numFmtId="43" fontId="4" fillId="0" borderId="14" xfId="1" applyFont="1" applyBorder="1" applyAlignment="1">
      <alignment horizontal="center"/>
    </xf>
    <xf numFmtId="43" fontId="4" fillId="0" borderId="10" xfId="1" applyFont="1" applyBorder="1" applyAlignment="1">
      <alignment horizontal="center"/>
    </xf>
    <xf numFmtId="43" fontId="4" fillId="0" borderId="6" xfId="1" applyFont="1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1" fillId="4" borderId="2" xfId="0" applyFont="1" applyFill="1" applyBorder="1"/>
    <xf numFmtId="0" fontId="1" fillId="5" borderId="13" xfId="0" applyFont="1" applyFill="1" applyBorder="1" applyAlignment="1">
      <alignment horizontal="center" wrapText="1"/>
    </xf>
    <xf numFmtId="0" fontId="1" fillId="6" borderId="3" xfId="0" applyFont="1" applyFill="1" applyBorder="1" applyAlignment="1">
      <alignment horizontal="center" wrapText="1"/>
    </xf>
    <xf numFmtId="0" fontId="1" fillId="8" borderId="1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9" borderId="1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/>
    </xf>
    <xf numFmtId="0" fontId="0" fillId="0" borderId="17" xfId="0" applyBorder="1"/>
    <xf numFmtId="0" fontId="0" fillId="0" borderId="23" xfId="0" applyBorder="1"/>
    <xf numFmtId="0" fontId="0" fillId="0" borderId="18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22" xfId="0" applyBorder="1"/>
    <xf numFmtId="0" fontId="0" fillId="0" borderId="20" xfId="0" applyBorder="1"/>
    <xf numFmtId="0" fontId="0" fillId="0" borderId="21" xfId="0" applyBorder="1"/>
    <xf numFmtId="0" fontId="0" fillId="0" borderId="0" xfId="0" applyAlignment="1">
      <alignment horizontal="left"/>
    </xf>
    <xf numFmtId="43" fontId="3" fillId="5" borderId="17" xfId="0" applyNumberFormat="1" applyFont="1" applyFill="1" applyBorder="1" applyAlignment="1">
      <alignment horizontal="center" wrapText="1"/>
    </xf>
    <xf numFmtId="43" fontId="3" fillId="6" borderId="23" xfId="0" applyNumberFormat="1" applyFont="1" applyFill="1" applyBorder="1" applyAlignment="1">
      <alignment horizontal="center" wrapText="1"/>
    </xf>
    <xf numFmtId="43" fontId="3" fillId="6" borderId="19" xfId="0" applyNumberFormat="1" applyFont="1" applyFill="1" applyBorder="1" applyAlignment="1">
      <alignment horizontal="center" wrapText="1"/>
    </xf>
    <xf numFmtId="43" fontId="3" fillId="7" borderId="23" xfId="0" applyNumberFormat="1" applyFont="1" applyFill="1" applyBorder="1" applyAlignment="1">
      <alignment horizontal="center" wrapText="1"/>
    </xf>
    <xf numFmtId="43" fontId="3" fillId="7" borderId="18" xfId="0" applyNumberFormat="1" applyFont="1" applyFill="1" applyBorder="1" applyAlignment="1">
      <alignment horizontal="center" wrapText="1"/>
    </xf>
    <xf numFmtId="43" fontId="3" fillId="7" borderId="17" xfId="0" applyNumberFormat="1" applyFont="1" applyFill="1" applyBorder="1" applyAlignment="1">
      <alignment horizontal="center" wrapText="1"/>
    </xf>
    <xf numFmtId="43" fontId="3" fillId="3" borderId="23" xfId="0" applyNumberFormat="1" applyFont="1" applyFill="1" applyBorder="1" applyAlignment="1">
      <alignment horizontal="center" wrapText="1"/>
    </xf>
    <xf numFmtId="43" fontId="3" fillId="3" borderId="19" xfId="0" applyNumberFormat="1" applyFont="1" applyFill="1" applyBorder="1" applyAlignment="1">
      <alignment horizontal="center" wrapText="1"/>
    </xf>
    <xf numFmtId="43" fontId="3" fillId="3" borderId="18" xfId="0" applyNumberFormat="1" applyFont="1" applyFill="1" applyBorder="1" applyAlignment="1">
      <alignment horizontal="center" wrapText="1"/>
    </xf>
    <xf numFmtId="43" fontId="3" fillId="11" borderId="23" xfId="0" applyNumberFormat="1" applyFont="1" applyFill="1" applyBorder="1" applyAlignment="1">
      <alignment horizontal="center" wrapText="1"/>
    </xf>
    <xf numFmtId="43" fontId="3" fillId="11" borderId="18" xfId="0" applyNumberFormat="1" applyFont="1" applyFill="1" applyBorder="1" applyAlignment="1">
      <alignment horizontal="center" wrapText="1"/>
    </xf>
    <xf numFmtId="43" fontId="3" fillId="12" borderId="18" xfId="0" applyNumberFormat="1" applyFont="1" applyFill="1" applyBorder="1" applyAlignment="1">
      <alignment horizontal="center" wrapText="1"/>
    </xf>
    <xf numFmtId="43" fontId="3" fillId="12" borderId="23" xfId="0" applyNumberFormat="1" applyFont="1" applyFill="1" applyBorder="1" applyAlignment="1">
      <alignment horizontal="center" wrapText="1"/>
    </xf>
    <xf numFmtId="43" fontId="2" fillId="0" borderId="0" xfId="0" applyNumberFormat="1" applyFont="1" applyAlignment="1">
      <alignment horizontal="left"/>
    </xf>
    <xf numFmtId="43" fontId="0" fillId="0" borderId="0" xfId="0" applyNumberFormat="1" applyAlignment="1">
      <alignment horizontal="left"/>
    </xf>
    <xf numFmtId="43" fontId="2" fillId="0" borderId="0" xfId="0" applyNumberFormat="1" applyFont="1" applyAlignment="1">
      <alignment horizontal="center"/>
    </xf>
    <xf numFmtId="43" fontId="3" fillId="6" borderId="17" xfId="0" applyNumberFormat="1" applyFont="1" applyFill="1" applyBorder="1" applyAlignment="1">
      <alignment horizontal="center" wrapText="1"/>
    </xf>
    <xf numFmtId="43" fontId="8" fillId="0" borderId="0" xfId="0" applyNumberFormat="1" applyFont="1" applyAlignment="1">
      <alignment horizontal="left"/>
    </xf>
    <xf numFmtId="43" fontId="0" fillId="0" borderId="13" xfId="0" applyNumberFormat="1" applyBorder="1" applyAlignment="1">
      <alignment horizontal="left"/>
    </xf>
    <xf numFmtId="43" fontId="0" fillId="0" borderId="3" xfId="0" applyNumberFormat="1" applyBorder="1" applyAlignment="1">
      <alignment horizontal="left"/>
    </xf>
    <xf numFmtId="43" fontId="3" fillId="11" borderId="12" xfId="0" applyNumberFormat="1" applyFont="1" applyFill="1" applyBorder="1" applyAlignment="1">
      <alignment horizontal="center"/>
    </xf>
    <xf numFmtId="43" fontId="3" fillId="11" borderId="5" xfId="0" applyNumberFormat="1" applyFont="1" applyFill="1" applyBorder="1" applyAlignment="1">
      <alignment horizontal="center"/>
    </xf>
    <xf numFmtId="43" fontId="3" fillId="12" borderId="13" xfId="0" applyNumberFormat="1" applyFont="1" applyFill="1" applyBorder="1" applyAlignment="1">
      <alignment horizontal="center"/>
    </xf>
    <xf numFmtId="43" fontId="3" fillId="12" borderId="5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43" fontId="3" fillId="5" borderId="12" xfId="0" applyNumberFormat="1" applyFont="1" applyFill="1" applyBorder="1" applyAlignment="1">
      <alignment horizontal="center"/>
    </xf>
    <xf numFmtId="43" fontId="3" fillId="6" borderId="12" xfId="0" applyNumberFormat="1" applyFont="1" applyFill="1" applyBorder="1" applyAlignment="1">
      <alignment horizontal="center"/>
    </xf>
    <xf numFmtId="43" fontId="3" fillId="6" borderId="5" xfId="0" applyNumberFormat="1" applyFont="1" applyFill="1" applyBorder="1" applyAlignment="1">
      <alignment horizontal="center"/>
    </xf>
    <xf numFmtId="43" fontId="3" fillId="7" borderId="12" xfId="0" applyNumberFormat="1" applyFont="1" applyFill="1" applyBorder="1" applyAlignment="1">
      <alignment horizontal="center"/>
    </xf>
    <xf numFmtId="43" fontId="3" fillId="7" borderId="5" xfId="0" applyNumberFormat="1" applyFont="1" applyFill="1" applyBorder="1" applyAlignment="1">
      <alignment horizontal="center"/>
    </xf>
    <xf numFmtId="43" fontId="3" fillId="3" borderId="12" xfId="0" applyNumberFormat="1" applyFont="1" applyFill="1" applyBorder="1" applyAlignment="1">
      <alignment horizontal="center"/>
    </xf>
    <xf numFmtId="43" fontId="3" fillId="3" borderId="5" xfId="0" applyNumberFormat="1" applyFont="1" applyFill="1" applyBorder="1" applyAlignment="1">
      <alignment horizontal="center"/>
    </xf>
    <xf numFmtId="43" fontId="3" fillId="5" borderId="13" xfId="0" applyNumberFormat="1" applyFont="1" applyFill="1" applyBorder="1" applyAlignment="1">
      <alignment horizontal="center"/>
    </xf>
    <xf numFmtId="43" fontId="3" fillId="6" borderId="13" xfId="0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5" xfId="2" xr:uid="{CA81A2CA-E76E-45AF-AC8D-8B10AEA04CBB}"/>
  </cellStyles>
  <dxfs count="0"/>
  <tableStyles count="0" defaultTableStyle="TableStyleMedium2" defaultPivotStyle="PivotStyleLight16"/>
  <colors>
    <mruColors>
      <color rgb="FFFFCC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9AE51-0FC8-4AB9-8DB9-7DDFA5E5787B}">
  <sheetPr>
    <tabColor rgb="FF92D050"/>
  </sheetPr>
  <dimension ref="A1:AI266"/>
  <sheetViews>
    <sheetView tabSelected="1" topLeftCell="B1" zoomScale="80" zoomScaleNormal="80" workbookViewId="0">
      <pane xSplit="2" ySplit="2" topLeftCell="D23" activePane="bottomRight" state="frozen"/>
      <selection activeCell="A89" sqref="A89:I102"/>
      <selection pane="topRight" activeCell="A89" sqref="A89:I102"/>
      <selection pane="bottomLeft" activeCell="A89" sqref="A89:I102"/>
      <selection pane="bottomRight" activeCell="A31" sqref="A31:J44"/>
    </sheetView>
  </sheetViews>
  <sheetFormatPr defaultColWidth="28.59765625" defaultRowHeight="13.8" x14ac:dyDescent="0.3"/>
  <cols>
    <col min="1" max="1" width="16.59765625" hidden="1" customWidth="1"/>
    <col min="2" max="2" width="12.296875" bestFit="1" customWidth="1"/>
    <col min="3" max="3" width="39.19921875" customWidth="1"/>
    <col min="4" max="4" width="46.59765625" customWidth="1"/>
    <col min="5" max="5" width="12.296875" customWidth="1"/>
    <col min="6" max="6" width="4.59765625" customWidth="1"/>
    <col min="7" max="8" width="17.296875" bestFit="1" customWidth="1"/>
    <col min="9" max="9" width="26.09765625" bestFit="1" customWidth="1"/>
    <col min="10" max="10" width="7.09765625" bestFit="1" customWidth="1"/>
    <col min="11" max="11" width="12.296875" customWidth="1"/>
    <col min="12" max="12" width="10.69921875" customWidth="1"/>
    <col min="13" max="13" width="8.8984375" customWidth="1"/>
    <col min="14" max="14" width="9.59765625" customWidth="1"/>
    <col min="15" max="15" width="9.296875" customWidth="1"/>
    <col min="16" max="16" width="8.69921875" customWidth="1"/>
    <col min="17" max="17" width="9" customWidth="1"/>
    <col min="18" max="18" width="5.8984375" bestFit="1" customWidth="1"/>
    <col min="19" max="21" width="10.09765625" style="59" customWidth="1"/>
    <col min="22" max="22" width="15.8984375" style="13" customWidth="1"/>
    <col min="23" max="23" width="14.59765625" style="13" customWidth="1"/>
    <col min="24" max="25" width="15.296875" style="13" customWidth="1"/>
    <col min="26" max="26" width="13.296875" style="13" customWidth="1"/>
    <col min="27" max="27" width="13.3984375" style="13" customWidth="1"/>
    <col min="28" max="28" width="15.5" style="13" customWidth="1"/>
    <col min="29" max="29" width="13.69921875" style="13" customWidth="1"/>
    <col min="30" max="30" width="13.59765625" style="13" customWidth="1"/>
    <col min="31" max="31" width="12.3984375" style="13" customWidth="1"/>
    <col min="32" max="32" width="13" style="13" customWidth="1"/>
    <col min="33" max="33" width="16.3984375" style="13" customWidth="1"/>
    <col min="34" max="34" width="15.69921875" style="13" customWidth="1"/>
    <col min="35" max="35" width="15.59765625" style="13" customWidth="1"/>
  </cols>
  <sheetData>
    <row r="1" spans="1:35" ht="14.4" thickBot="1" x14ac:dyDescent="0.3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19"/>
      <c r="S1" s="78" t="s">
        <v>0</v>
      </c>
      <c r="T1" s="71"/>
      <c r="U1" s="71"/>
      <c r="V1" s="79" t="s">
        <v>1</v>
      </c>
      <c r="W1" s="72"/>
      <c r="X1" s="73"/>
      <c r="Y1" s="74" t="s">
        <v>2</v>
      </c>
      <c r="Z1" s="74"/>
      <c r="AA1" s="75"/>
      <c r="AB1" s="76" t="s">
        <v>3</v>
      </c>
      <c r="AC1" s="76"/>
      <c r="AD1" s="77"/>
      <c r="AE1" s="64" t="s">
        <v>4</v>
      </c>
      <c r="AF1" s="64"/>
      <c r="AG1" s="65"/>
      <c r="AH1" s="66" t="s">
        <v>5</v>
      </c>
      <c r="AI1" s="67"/>
    </row>
    <row r="2" spans="1:35" ht="42" thickBot="1" x14ac:dyDescent="0.35">
      <c r="A2" s="9" t="s">
        <v>6</v>
      </c>
      <c r="B2" s="9" t="s">
        <v>7</v>
      </c>
      <c r="C2" s="8" t="s">
        <v>8</v>
      </c>
      <c r="D2" s="8" t="s">
        <v>9</v>
      </c>
      <c r="E2" s="9" t="s">
        <v>10</v>
      </c>
      <c r="F2" s="8" t="s">
        <v>11</v>
      </c>
      <c r="G2" s="8" t="s">
        <v>12</v>
      </c>
      <c r="H2" s="9" t="s">
        <v>13</v>
      </c>
      <c r="I2" s="8" t="s">
        <v>14</v>
      </c>
      <c r="J2" s="9" t="s">
        <v>15</v>
      </c>
      <c r="K2" s="21" t="s">
        <v>16</v>
      </c>
      <c r="L2" s="9" t="s">
        <v>17</v>
      </c>
      <c r="M2" s="22" t="s">
        <v>18</v>
      </c>
      <c r="N2" s="23" t="s">
        <v>19</v>
      </c>
      <c r="O2" s="24" t="s">
        <v>20</v>
      </c>
      <c r="P2" s="25" t="s">
        <v>21</v>
      </c>
      <c r="Q2" s="26" t="s">
        <v>22</v>
      </c>
      <c r="R2" s="27" t="s">
        <v>23</v>
      </c>
      <c r="S2" s="44" t="s">
        <v>24</v>
      </c>
      <c r="T2" s="44" t="s">
        <v>25</v>
      </c>
      <c r="U2" s="44" t="s">
        <v>26</v>
      </c>
      <c r="V2" s="60" t="s">
        <v>24</v>
      </c>
      <c r="W2" s="45" t="s">
        <v>25</v>
      </c>
      <c r="X2" s="46" t="s">
        <v>26</v>
      </c>
      <c r="Y2" s="47" t="s">
        <v>24</v>
      </c>
      <c r="Z2" s="48" t="s">
        <v>25</v>
      </c>
      <c r="AA2" s="49" t="s">
        <v>26</v>
      </c>
      <c r="AB2" s="50" t="s">
        <v>24</v>
      </c>
      <c r="AC2" s="51" t="s">
        <v>25</v>
      </c>
      <c r="AD2" s="52" t="s">
        <v>26</v>
      </c>
      <c r="AE2" s="53" t="s">
        <v>24</v>
      </c>
      <c r="AF2" s="54" t="s">
        <v>25</v>
      </c>
      <c r="AG2" s="53" t="s">
        <v>26</v>
      </c>
      <c r="AH2" s="55" t="s">
        <v>25</v>
      </c>
      <c r="AI2" s="56" t="s">
        <v>26</v>
      </c>
    </row>
    <row r="3" spans="1:35" ht="14.4" thickBot="1" x14ac:dyDescent="0.35">
      <c r="A3" s="28" t="s">
        <v>27</v>
      </c>
      <c r="B3" s="29" t="s">
        <v>37</v>
      </c>
      <c r="C3" s="30" t="s">
        <v>31</v>
      </c>
      <c r="D3" s="30" t="s">
        <v>38</v>
      </c>
      <c r="E3" s="29" t="s">
        <v>28</v>
      </c>
      <c r="F3" s="30" t="s">
        <v>39</v>
      </c>
      <c r="G3" s="30" t="s">
        <v>40</v>
      </c>
      <c r="H3" s="29" t="s">
        <v>41</v>
      </c>
      <c r="I3" s="30" t="s">
        <v>42</v>
      </c>
      <c r="J3" s="29" t="s">
        <v>30</v>
      </c>
      <c r="K3" s="2" t="s">
        <v>41</v>
      </c>
      <c r="L3" s="2">
        <v>1.58</v>
      </c>
      <c r="M3" s="28">
        <v>5348</v>
      </c>
      <c r="N3" s="29">
        <v>4081</v>
      </c>
      <c r="O3" s="30">
        <v>7553</v>
      </c>
      <c r="P3" s="29">
        <v>2931</v>
      </c>
      <c r="Q3" s="30">
        <v>4330</v>
      </c>
      <c r="R3" s="28">
        <v>24243</v>
      </c>
      <c r="S3" s="14"/>
      <c r="T3" s="15">
        <f>S3*M3</f>
        <v>0</v>
      </c>
      <c r="U3" s="15">
        <f>T3*1.15</f>
        <v>0</v>
      </c>
      <c r="V3" s="16">
        <f>+S3*1.06</f>
        <v>0</v>
      </c>
      <c r="W3" s="17">
        <f>+N3*V3</f>
        <v>0</v>
      </c>
      <c r="X3" s="18">
        <f>+W3*1.15</f>
        <v>0</v>
      </c>
      <c r="Y3" s="17">
        <f>+V3*1.06</f>
        <v>0</v>
      </c>
      <c r="Z3" s="16">
        <f>+Y3*O3</f>
        <v>0</v>
      </c>
      <c r="AA3" s="15">
        <f>+Z3*1.15</f>
        <v>0</v>
      </c>
      <c r="AB3" s="17">
        <f>+Y3*1.06</f>
        <v>0</v>
      </c>
      <c r="AC3" s="18">
        <f>+AB3*P3</f>
        <v>0</v>
      </c>
      <c r="AD3" s="16">
        <f>+AC3*1.15</f>
        <v>0</v>
      </c>
      <c r="AE3" s="17">
        <f>+AB3*1.06</f>
        <v>0</v>
      </c>
      <c r="AF3" s="16">
        <f>+AE3*Q3</f>
        <v>0</v>
      </c>
      <c r="AG3" s="17">
        <f>+AF3*1.15</f>
        <v>0</v>
      </c>
      <c r="AH3" s="16">
        <f>T3+W3+Z3+AC3+AF3</f>
        <v>0</v>
      </c>
      <c r="AI3" s="17">
        <f>U3+X3+AA3+AD3+AG3</f>
        <v>0</v>
      </c>
    </row>
    <row r="4" spans="1:35" ht="14.4" thickBot="1" x14ac:dyDescent="0.35">
      <c r="A4" s="10" t="s">
        <v>27</v>
      </c>
      <c r="B4" s="11" t="s">
        <v>43</v>
      </c>
      <c r="C4" s="12" t="s">
        <v>44</v>
      </c>
      <c r="D4" s="12" t="s">
        <v>45</v>
      </c>
      <c r="E4" s="11" t="s">
        <v>28</v>
      </c>
      <c r="F4" s="12" t="s">
        <v>29</v>
      </c>
      <c r="G4" s="12" t="s">
        <v>46</v>
      </c>
      <c r="H4" s="11" t="s">
        <v>41</v>
      </c>
      <c r="I4" s="12" t="s">
        <v>42</v>
      </c>
      <c r="J4" s="11" t="s">
        <v>30</v>
      </c>
      <c r="K4" s="2" t="s">
        <v>41</v>
      </c>
      <c r="L4" s="2">
        <v>2.98</v>
      </c>
      <c r="M4" s="10">
        <v>590</v>
      </c>
      <c r="N4" s="11">
        <v>590</v>
      </c>
      <c r="O4" s="12">
        <v>590</v>
      </c>
      <c r="P4" s="11">
        <v>590</v>
      </c>
      <c r="Q4" s="12">
        <v>590</v>
      </c>
      <c r="R4" s="10">
        <v>2950</v>
      </c>
      <c r="S4" s="14"/>
      <c r="T4" s="15">
        <f t="shared" ref="T4:T30" si="0">S4*M4</f>
        <v>0</v>
      </c>
      <c r="U4" s="15">
        <f t="shared" ref="U4:U30" si="1">T4*1.15</f>
        <v>0</v>
      </c>
      <c r="V4" s="16">
        <f t="shared" ref="V4:V30" si="2">+S4*1.06</f>
        <v>0</v>
      </c>
      <c r="W4" s="17">
        <f t="shared" ref="W4:W30" si="3">+N4*V4</f>
        <v>0</v>
      </c>
      <c r="X4" s="18">
        <f t="shared" ref="X4:X30" si="4">+W4*1.15</f>
        <v>0</v>
      </c>
      <c r="Y4" s="17">
        <f t="shared" ref="Y4:Y30" si="5">+V4*1.06</f>
        <v>0</v>
      </c>
      <c r="Z4" s="16">
        <f t="shared" ref="Z4:Z30" si="6">+Y4*O4</f>
        <v>0</v>
      </c>
      <c r="AA4" s="15">
        <f t="shared" ref="AA4:AA30" si="7">+Z4*1.15</f>
        <v>0</v>
      </c>
      <c r="AB4" s="17">
        <f t="shared" ref="AB4:AB30" si="8">+Y4*1.06</f>
        <v>0</v>
      </c>
      <c r="AC4" s="18">
        <f t="shared" ref="AC4:AC30" si="9">+AB4*P4</f>
        <v>0</v>
      </c>
      <c r="AD4" s="16">
        <f t="shared" ref="AD4:AD30" si="10">+AC4*1.15</f>
        <v>0</v>
      </c>
      <c r="AE4" s="17">
        <f t="shared" ref="AE4:AE30" si="11">+AB4*1.06</f>
        <v>0</v>
      </c>
      <c r="AF4" s="16">
        <f t="shared" ref="AF4:AF30" si="12">+AE4*Q4</f>
        <v>0</v>
      </c>
      <c r="AG4" s="17">
        <f t="shared" ref="AG4:AG30" si="13">+AF4*1.15</f>
        <v>0</v>
      </c>
      <c r="AH4" s="16">
        <f t="shared" ref="AH4:AH30" si="14">T4+W4+Z4+AC4+AF4</f>
        <v>0</v>
      </c>
      <c r="AI4" s="17">
        <f t="shared" ref="AI4:AI30" si="15">U4+X4+AA4+AD4+AG4</f>
        <v>0</v>
      </c>
    </row>
    <row r="5" spans="1:35" ht="14.4" thickBot="1" x14ac:dyDescent="0.35">
      <c r="A5" s="31" t="s">
        <v>27</v>
      </c>
      <c r="B5" s="32" t="s">
        <v>47</v>
      </c>
      <c r="C5" t="s">
        <v>48</v>
      </c>
      <c r="D5" t="s">
        <v>49</v>
      </c>
      <c r="E5" s="32" t="s">
        <v>28</v>
      </c>
      <c r="F5" t="s">
        <v>29</v>
      </c>
      <c r="G5" t="s">
        <v>46</v>
      </c>
      <c r="H5" s="32" t="s">
        <v>41</v>
      </c>
      <c r="I5" t="s">
        <v>42</v>
      </c>
      <c r="J5" s="32" t="s">
        <v>30</v>
      </c>
      <c r="K5" s="2" t="s">
        <v>41</v>
      </c>
      <c r="L5" s="2">
        <v>1.58</v>
      </c>
      <c r="M5" s="31">
        <v>1123</v>
      </c>
      <c r="N5" s="32">
        <v>1123</v>
      </c>
      <c r="O5">
        <v>1123</v>
      </c>
      <c r="P5" s="32">
        <v>1123</v>
      </c>
      <c r="Q5">
        <v>1123</v>
      </c>
      <c r="R5" s="31">
        <v>5615</v>
      </c>
      <c r="S5" s="14"/>
      <c r="T5" s="15">
        <f t="shared" si="0"/>
        <v>0</v>
      </c>
      <c r="U5" s="15">
        <f t="shared" si="1"/>
        <v>0</v>
      </c>
      <c r="V5" s="16">
        <f t="shared" si="2"/>
        <v>0</v>
      </c>
      <c r="W5" s="17">
        <f t="shared" si="3"/>
        <v>0</v>
      </c>
      <c r="X5" s="18">
        <f t="shared" si="4"/>
        <v>0</v>
      </c>
      <c r="Y5" s="17">
        <f t="shared" si="5"/>
        <v>0</v>
      </c>
      <c r="Z5" s="16">
        <f t="shared" si="6"/>
        <v>0</v>
      </c>
      <c r="AA5" s="15">
        <f t="shared" si="7"/>
        <v>0</v>
      </c>
      <c r="AB5" s="17">
        <f t="shared" si="8"/>
        <v>0</v>
      </c>
      <c r="AC5" s="18">
        <f t="shared" si="9"/>
        <v>0</v>
      </c>
      <c r="AD5" s="16">
        <f t="shared" si="10"/>
        <v>0</v>
      </c>
      <c r="AE5" s="17">
        <f t="shared" si="11"/>
        <v>0</v>
      </c>
      <c r="AF5" s="16">
        <f t="shared" si="12"/>
        <v>0</v>
      </c>
      <c r="AG5" s="17">
        <f t="shared" si="13"/>
        <v>0</v>
      </c>
      <c r="AH5" s="16">
        <f t="shared" si="14"/>
        <v>0</v>
      </c>
      <c r="AI5" s="17">
        <f t="shared" si="15"/>
        <v>0</v>
      </c>
    </row>
    <row r="6" spans="1:35" ht="14.4" thickBot="1" x14ac:dyDescent="0.35">
      <c r="A6" s="10" t="s">
        <v>27</v>
      </c>
      <c r="B6" s="11" t="s">
        <v>50</v>
      </c>
      <c r="C6" s="12" t="s">
        <v>51</v>
      </c>
      <c r="D6" s="12" t="s">
        <v>52</v>
      </c>
      <c r="E6" s="11" t="s">
        <v>28</v>
      </c>
      <c r="F6" s="12" t="s">
        <v>29</v>
      </c>
      <c r="G6" s="12" t="s">
        <v>46</v>
      </c>
      <c r="H6" s="11" t="s">
        <v>41</v>
      </c>
      <c r="I6" s="12" t="s">
        <v>53</v>
      </c>
      <c r="J6" s="11" t="s">
        <v>30</v>
      </c>
      <c r="K6" s="2" t="s">
        <v>41</v>
      </c>
      <c r="L6" s="2">
        <v>2.72</v>
      </c>
      <c r="M6" s="10">
        <v>372</v>
      </c>
      <c r="N6" s="11">
        <v>372</v>
      </c>
      <c r="O6" s="12">
        <v>372</v>
      </c>
      <c r="P6" s="11">
        <v>372</v>
      </c>
      <c r="Q6" s="12">
        <v>372</v>
      </c>
      <c r="R6" s="10">
        <v>1860</v>
      </c>
      <c r="S6" s="14"/>
      <c r="T6" s="15">
        <f t="shared" si="0"/>
        <v>0</v>
      </c>
      <c r="U6" s="15">
        <f t="shared" si="1"/>
        <v>0</v>
      </c>
      <c r="V6" s="16">
        <f t="shared" si="2"/>
        <v>0</v>
      </c>
      <c r="W6" s="17">
        <f t="shared" si="3"/>
        <v>0</v>
      </c>
      <c r="X6" s="18">
        <f t="shared" si="4"/>
        <v>0</v>
      </c>
      <c r="Y6" s="17">
        <f t="shared" si="5"/>
        <v>0</v>
      </c>
      <c r="Z6" s="16">
        <f t="shared" si="6"/>
        <v>0</v>
      </c>
      <c r="AA6" s="15">
        <f t="shared" si="7"/>
        <v>0</v>
      </c>
      <c r="AB6" s="17">
        <f t="shared" si="8"/>
        <v>0</v>
      </c>
      <c r="AC6" s="18">
        <f t="shared" si="9"/>
        <v>0</v>
      </c>
      <c r="AD6" s="16">
        <f t="shared" si="10"/>
        <v>0</v>
      </c>
      <c r="AE6" s="17">
        <f t="shared" si="11"/>
        <v>0</v>
      </c>
      <c r="AF6" s="16">
        <f t="shared" si="12"/>
        <v>0</v>
      </c>
      <c r="AG6" s="17">
        <f t="shared" si="13"/>
        <v>0</v>
      </c>
      <c r="AH6" s="16">
        <f t="shared" si="14"/>
        <v>0</v>
      </c>
      <c r="AI6" s="17">
        <f t="shared" si="15"/>
        <v>0</v>
      </c>
    </row>
    <row r="7" spans="1:35" ht="14.4" thickBot="1" x14ac:dyDescent="0.35">
      <c r="A7" s="31" t="s">
        <v>27</v>
      </c>
      <c r="B7" s="32" t="s">
        <v>54</v>
      </c>
      <c r="C7" t="s">
        <v>34</v>
      </c>
      <c r="D7" t="s">
        <v>55</v>
      </c>
      <c r="E7" s="32" t="s">
        <v>28</v>
      </c>
      <c r="F7" t="s">
        <v>29</v>
      </c>
      <c r="G7" t="s">
        <v>46</v>
      </c>
      <c r="H7" s="32" t="s">
        <v>41</v>
      </c>
      <c r="I7" t="s">
        <v>42</v>
      </c>
      <c r="J7" s="32" t="s">
        <v>30</v>
      </c>
      <c r="K7" s="2" t="s">
        <v>41</v>
      </c>
      <c r="L7" s="2">
        <v>5.55</v>
      </c>
      <c r="M7" s="31">
        <v>19</v>
      </c>
      <c r="N7" s="32">
        <v>19</v>
      </c>
      <c r="O7">
        <v>19</v>
      </c>
      <c r="P7" s="32">
        <v>19</v>
      </c>
      <c r="Q7">
        <v>19</v>
      </c>
      <c r="R7" s="31">
        <v>95</v>
      </c>
      <c r="S7" s="14"/>
      <c r="T7" s="15">
        <f t="shared" si="0"/>
        <v>0</v>
      </c>
      <c r="U7" s="15">
        <f t="shared" si="1"/>
        <v>0</v>
      </c>
      <c r="V7" s="16">
        <f t="shared" si="2"/>
        <v>0</v>
      </c>
      <c r="W7" s="17">
        <f t="shared" si="3"/>
        <v>0</v>
      </c>
      <c r="X7" s="18">
        <f t="shared" si="4"/>
        <v>0</v>
      </c>
      <c r="Y7" s="17">
        <f t="shared" si="5"/>
        <v>0</v>
      </c>
      <c r="Z7" s="16">
        <f t="shared" si="6"/>
        <v>0</v>
      </c>
      <c r="AA7" s="15">
        <f t="shared" si="7"/>
        <v>0</v>
      </c>
      <c r="AB7" s="17">
        <f t="shared" si="8"/>
        <v>0</v>
      </c>
      <c r="AC7" s="18">
        <f t="shared" si="9"/>
        <v>0</v>
      </c>
      <c r="AD7" s="16">
        <f t="shared" si="10"/>
        <v>0</v>
      </c>
      <c r="AE7" s="17">
        <f t="shared" si="11"/>
        <v>0</v>
      </c>
      <c r="AF7" s="16">
        <f t="shared" si="12"/>
        <v>0</v>
      </c>
      <c r="AG7" s="17">
        <f t="shared" si="13"/>
        <v>0</v>
      </c>
      <c r="AH7" s="16">
        <f t="shared" si="14"/>
        <v>0</v>
      </c>
      <c r="AI7" s="17">
        <f t="shared" si="15"/>
        <v>0</v>
      </c>
    </row>
    <row r="8" spans="1:35" ht="14.4" thickBot="1" x14ac:dyDescent="0.35">
      <c r="A8" s="10" t="s">
        <v>32</v>
      </c>
      <c r="B8" s="11" t="s">
        <v>56</v>
      </c>
      <c r="C8" s="12" t="s">
        <v>57</v>
      </c>
      <c r="D8" s="12" t="s">
        <v>58</v>
      </c>
      <c r="E8" s="11" t="s">
        <v>28</v>
      </c>
      <c r="F8" s="12" t="s">
        <v>33</v>
      </c>
      <c r="G8" s="12" t="s">
        <v>46</v>
      </c>
      <c r="H8" s="11" t="s">
        <v>41</v>
      </c>
      <c r="I8" s="12" t="s">
        <v>42</v>
      </c>
      <c r="J8" s="11" t="s">
        <v>30</v>
      </c>
      <c r="K8" s="2" t="s">
        <v>41</v>
      </c>
      <c r="L8" s="2">
        <v>9.86</v>
      </c>
      <c r="M8" s="10">
        <v>15</v>
      </c>
      <c r="N8" s="11">
        <v>15</v>
      </c>
      <c r="O8" s="12"/>
      <c r="P8" s="11"/>
      <c r="Q8" s="12"/>
      <c r="R8" s="10">
        <v>30</v>
      </c>
      <c r="S8" s="14"/>
      <c r="T8" s="15">
        <f t="shared" si="0"/>
        <v>0</v>
      </c>
      <c r="U8" s="15">
        <f t="shared" si="1"/>
        <v>0</v>
      </c>
      <c r="V8" s="16">
        <f t="shared" si="2"/>
        <v>0</v>
      </c>
      <c r="W8" s="17">
        <f t="shared" si="3"/>
        <v>0</v>
      </c>
      <c r="X8" s="18">
        <f t="shared" si="4"/>
        <v>0</v>
      </c>
      <c r="Y8" s="17">
        <f t="shared" si="5"/>
        <v>0</v>
      </c>
      <c r="Z8" s="16">
        <f t="shared" si="6"/>
        <v>0</v>
      </c>
      <c r="AA8" s="15">
        <f t="shared" si="7"/>
        <v>0</v>
      </c>
      <c r="AB8" s="17">
        <f t="shared" si="8"/>
        <v>0</v>
      </c>
      <c r="AC8" s="18">
        <f t="shared" si="9"/>
        <v>0</v>
      </c>
      <c r="AD8" s="16">
        <f t="shared" si="10"/>
        <v>0</v>
      </c>
      <c r="AE8" s="17">
        <f t="shared" si="11"/>
        <v>0</v>
      </c>
      <c r="AF8" s="16">
        <f t="shared" si="12"/>
        <v>0</v>
      </c>
      <c r="AG8" s="17">
        <f t="shared" si="13"/>
        <v>0</v>
      </c>
      <c r="AH8" s="16">
        <f t="shared" si="14"/>
        <v>0</v>
      </c>
      <c r="AI8" s="17">
        <f t="shared" si="15"/>
        <v>0</v>
      </c>
    </row>
    <row r="9" spans="1:35" ht="14.4" thickBot="1" x14ac:dyDescent="0.35">
      <c r="A9" s="31" t="s">
        <v>27</v>
      </c>
      <c r="B9" s="32" t="s">
        <v>59</v>
      </c>
      <c r="C9" t="s">
        <v>60</v>
      </c>
      <c r="D9" t="s">
        <v>61</v>
      </c>
      <c r="E9" s="32" t="s">
        <v>28</v>
      </c>
      <c r="F9" t="s">
        <v>39</v>
      </c>
      <c r="G9" t="s">
        <v>40</v>
      </c>
      <c r="H9" s="32" t="s">
        <v>41</v>
      </c>
      <c r="I9" t="s">
        <v>42</v>
      </c>
      <c r="J9" s="32" t="s">
        <v>30</v>
      </c>
      <c r="K9" s="2" t="s">
        <v>41</v>
      </c>
      <c r="L9" s="2">
        <v>1.21</v>
      </c>
      <c r="M9" s="31">
        <v>16950</v>
      </c>
      <c r="N9" s="32">
        <v>15352</v>
      </c>
      <c r="O9">
        <v>19657</v>
      </c>
      <c r="P9" s="32">
        <v>13868</v>
      </c>
      <c r="Q9">
        <v>15636</v>
      </c>
      <c r="R9" s="31">
        <v>81463</v>
      </c>
      <c r="S9" s="14"/>
      <c r="T9" s="15">
        <f t="shared" si="0"/>
        <v>0</v>
      </c>
      <c r="U9" s="15">
        <f t="shared" si="1"/>
        <v>0</v>
      </c>
      <c r="V9" s="16">
        <f t="shared" si="2"/>
        <v>0</v>
      </c>
      <c r="W9" s="17">
        <f t="shared" si="3"/>
        <v>0</v>
      </c>
      <c r="X9" s="18">
        <f t="shared" si="4"/>
        <v>0</v>
      </c>
      <c r="Y9" s="17">
        <f t="shared" si="5"/>
        <v>0</v>
      </c>
      <c r="Z9" s="16">
        <f t="shared" si="6"/>
        <v>0</v>
      </c>
      <c r="AA9" s="15">
        <f t="shared" si="7"/>
        <v>0</v>
      </c>
      <c r="AB9" s="17">
        <f t="shared" si="8"/>
        <v>0</v>
      </c>
      <c r="AC9" s="18">
        <f t="shared" si="9"/>
        <v>0</v>
      </c>
      <c r="AD9" s="16">
        <f t="shared" si="10"/>
        <v>0</v>
      </c>
      <c r="AE9" s="17">
        <f t="shared" si="11"/>
        <v>0</v>
      </c>
      <c r="AF9" s="16">
        <f t="shared" si="12"/>
        <v>0</v>
      </c>
      <c r="AG9" s="17">
        <f t="shared" si="13"/>
        <v>0</v>
      </c>
      <c r="AH9" s="16">
        <f t="shared" si="14"/>
        <v>0</v>
      </c>
      <c r="AI9" s="17">
        <f t="shared" si="15"/>
        <v>0</v>
      </c>
    </row>
    <row r="10" spans="1:35" ht="14.4" thickBot="1" x14ac:dyDescent="0.35">
      <c r="A10" s="10" t="s">
        <v>27</v>
      </c>
      <c r="B10" s="11" t="s">
        <v>62</v>
      </c>
      <c r="C10" s="12" t="s">
        <v>63</v>
      </c>
      <c r="D10" s="12" t="s">
        <v>64</v>
      </c>
      <c r="E10" s="11" t="s">
        <v>28</v>
      </c>
      <c r="F10" s="12" t="s">
        <v>33</v>
      </c>
      <c r="G10" s="12" t="s">
        <v>46</v>
      </c>
      <c r="H10" s="11" t="s">
        <v>41</v>
      </c>
      <c r="I10" s="12" t="s">
        <v>53</v>
      </c>
      <c r="J10" s="11" t="s">
        <v>30</v>
      </c>
      <c r="K10" s="2" t="s">
        <v>41</v>
      </c>
      <c r="L10" s="2">
        <v>3.13</v>
      </c>
      <c r="M10" s="10">
        <v>6839</v>
      </c>
      <c r="N10" s="11">
        <v>5230</v>
      </c>
      <c r="O10" s="12">
        <v>9660</v>
      </c>
      <c r="P10" s="11">
        <v>3731</v>
      </c>
      <c r="Q10" s="12">
        <v>5517</v>
      </c>
      <c r="R10" s="10">
        <v>30977</v>
      </c>
      <c r="S10" s="14"/>
      <c r="T10" s="15">
        <f t="shared" si="0"/>
        <v>0</v>
      </c>
      <c r="U10" s="15">
        <f t="shared" si="1"/>
        <v>0</v>
      </c>
      <c r="V10" s="16">
        <f t="shared" si="2"/>
        <v>0</v>
      </c>
      <c r="W10" s="17">
        <f t="shared" si="3"/>
        <v>0</v>
      </c>
      <c r="X10" s="18">
        <f t="shared" si="4"/>
        <v>0</v>
      </c>
      <c r="Y10" s="17">
        <f t="shared" si="5"/>
        <v>0</v>
      </c>
      <c r="Z10" s="16">
        <f t="shared" si="6"/>
        <v>0</v>
      </c>
      <c r="AA10" s="15">
        <f t="shared" si="7"/>
        <v>0</v>
      </c>
      <c r="AB10" s="17">
        <f t="shared" si="8"/>
        <v>0</v>
      </c>
      <c r="AC10" s="18">
        <f t="shared" si="9"/>
        <v>0</v>
      </c>
      <c r="AD10" s="16">
        <f t="shared" si="10"/>
        <v>0</v>
      </c>
      <c r="AE10" s="17">
        <f t="shared" si="11"/>
        <v>0</v>
      </c>
      <c r="AF10" s="16">
        <f t="shared" si="12"/>
        <v>0</v>
      </c>
      <c r="AG10" s="17">
        <f t="shared" si="13"/>
        <v>0</v>
      </c>
      <c r="AH10" s="16">
        <f t="shared" si="14"/>
        <v>0</v>
      </c>
      <c r="AI10" s="17">
        <f t="shared" si="15"/>
        <v>0</v>
      </c>
    </row>
    <row r="11" spans="1:35" ht="14.4" thickBot="1" x14ac:dyDescent="0.35">
      <c r="A11" s="31" t="s">
        <v>27</v>
      </c>
      <c r="B11" s="32" t="s">
        <v>65</v>
      </c>
      <c r="C11" t="s">
        <v>66</v>
      </c>
      <c r="D11" t="s">
        <v>67</v>
      </c>
      <c r="E11" s="32" t="s">
        <v>28</v>
      </c>
      <c r="F11" t="s">
        <v>33</v>
      </c>
      <c r="G11" t="s">
        <v>46</v>
      </c>
      <c r="H11" s="32" t="s">
        <v>41</v>
      </c>
      <c r="I11" t="s">
        <v>53</v>
      </c>
      <c r="J11" s="32" t="s">
        <v>30</v>
      </c>
      <c r="K11" s="2" t="s">
        <v>41</v>
      </c>
      <c r="L11" s="2">
        <v>3.66</v>
      </c>
      <c r="M11" s="31">
        <v>15811</v>
      </c>
      <c r="N11" s="32">
        <v>12066</v>
      </c>
      <c r="O11" s="4">
        <v>22330</v>
      </c>
      <c r="P11" s="1">
        <v>8667</v>
      </c>
      <c r="Q11" s="4">
        <v>12802</v>
      </c>
      <c r="R11" s="6">
        <v>71676</v>
      </c>
      <c r="S11" s="14"/>
      <c r="T11" s="15">
        <f t="shared" si="0"/>
        <v>0</v>
      </c>
      <c r="U11" s="15">
        <f t="shared" si="1"/>
        <v>0</v>
      </c>
      <c r="V11" s="16">
        <f t="shared" si="2"/>
        <v>0</v>
      </c>
      <c r="W11" s="17">
        <f t="shared" si="3"/>
        <v>0</v>
      </c>
      <c r="X11" s="18">
        <f t="shared" si="4"/>
        <v>0</v>
      </c>
      <c r="Y11" s="17">
        <f t="shared" si="5"/>
        <v>0</v>
      </c>
      <c r="Z11" s="16">
        <f t="shared" si="6"/>
        <v>0</v>
      </c>
      <c r="AA11" s="15">
        <f t="shared" si="7"/>
        <v>0</v>
      </c>
      <c r="AB11" s="17">
        <f t="shared" si="8"/>
        <v>0</v>
      </c>
      <c r="AC11" s="18">
        <f t="shared" si="9"/>
        <v>0</v>
      </c>
      <c r="AD11" s="16">
        <f t="shared" si="10"/>
        <v>0</v>
      </c>
      <c r="AE11" s="17">
        <f t="shared" si="11"/>
        <v>0</v>
      </c>
      <c r="AF11" s="16">
        <f t="shared" si="12"/>
        <v>0</v>
      </c>
      <c r="AG11" s="17">
        <f t="shared" si="13"/>
        <v>0</v>
      </c>
      <c r="AH11" s="16">
        <f t="shared" si="14"/>
        <v>0</v>
      </c>
      <c r="AI11" s="17">
        <f t="shared" si="15"/>
        <v>0</v>
      </c>
    </row>
    <row r="12" spans="1:35" ht="14.4" thickBot="1" x14ac:dyDescent="0.35">
      <c r="A12" s="10" t="s">
        <v>27</v>
      </c>
      <c r="B12" s="11" t="s">
        <v>68</v>
      </c>
      <c r="C12" s="12" t="s">
        <v>69</v>
      </c>
      <c r="D12" s="12" t="s">
        <v>70</v>
      </c>
      <c r="E12" s="11" t="s">
        <v>28</v>
      </c>
      <c r="F12" s="12" t="s">
        <v>33</v>
      </c>
      <c r="G12" s="12" t="s">
        <v>46</v>
      </c>
      <c r="H12" s="11" t="s">
        <v>41</v>
      </c>
      <c r="I12" s="12" t="s">
        <v>53</v>
      </c>
      <c r="J12" s="11" t="s">
        <v>30</v>
      </c>
      <c r="K12" s="2" t="s">
        <v>41</v>
      </c>
      <c r="L12" s="2">
        <v>10.42</v>
      </c>
      <c r="M12" s="10">
        <v>16976</v>
      </c>
      <c r="N12" s="29">
        <v>12920</v>
      </c>
      <c r="O12" s="33">
        <v>23975</v>
      </c>
      <c r="P12" s="34">
        <v>9402</v>
      </c>
      <c r="Q12" s="33">
        <v>13794</v>
      </c>
      <c r="R12" s="35">
        <v>77067</v>
      </c>
      <c r="S12" s="14"/>
      <c r="T12" s="15">
        <f t="shared" si="0"/>
        <v>0</v>
      </c>
      <c r="U12" s="15">
        <f t="shared" si="1"/>
        <v>0</v>
      </c>
      <c r="V12" s="16">
        <f t="shared" si="2"/>
        <v>0</v>
      </c>
      <c r="W12" s="17">
        <f t="shared" si="3"/>
        <v>0</v>
      </c>
      <c r="X12" s="18">
        <f t="shared" si="4"/>
        <v>0</v>
      </c>
      <c r="Y12" s="17">
        <f t="shared" si="5"/>
        <v>0</v>
      </c>
      <c r="Z12" s="16">
        <f t="shared" si="6"/>
        <v>0</v>
      </c>
      <c r="AA12" s="15">
        <f t="shared" si="7"/>
        <v>0</v>
      </c>
      <c r="AB12" s="17">
        <f t="shared" si="8"/>
        <v>0</v>
      </c>
      <c r="AC12" s="18">
        <f t="shared" si="9"/>
        <v>0</v>
      </c>
      <c r="AD12" s="16">
        <f t="shared" si="10"/>
        <v>0</v>
      </c>
      <c r="AE12" s="17">
        <f t="shared" si="11"/>
        <v>0</v>
      </c>
      <c r="AF12" s="16">
        <f t="shared" si="12"/>
        <v>0</v>
      </c>
      <c r="AG12" s="17">
        <f t="shared" si="13"/>
        <v>0</v>
      </c>
      <c r="AH12" s="16">
        <f t="shared" si="14"/>
        <v>0</v>
      </c>
      <c r="AI12" s="17">
        <f t="shared" si="15"/>
        <v>0</v>
      </c>
    </row>
    <row r="13" spans="1:35" ht="14.4" thickBot="1" x14ac:dyDescent="0.35">
      <c r="A13" s="36" t="s">
        <v>32</v>
      </c>
      <c r="B13" s="37" t="s">
        <v>68</v>
      </c>
      <c r="C13" s="38" t="s">
        <v>69</v>
      </c>
      <c r="D13" s="38" t="s">
        <v>70</v>
      </c>
      <c r="E13" s="37" t="s">
        <v>28</v>
      </c>
      <c r="F13" s="38" t="s">
        <v>33</v>
      </c>
      <c r="G13" s="38" t="s">
        <v>46</v>
      </c>
      <c r="H13" s="37" t="s">
        <v>41</v>
      </c>
      <c r="I13" s="38" t="s">
        <v>53</v>
      </c>
      <c r="J13" s="37" t="s">
        <v>30</v>
      </c>
      <c r="K13" s="2" t="s">
        <v>41</v>
      </c>
      <c r="L13" s="2">
        <v>10.42</v>
      </c>
      <c r="M13" s="37">
        <v>129</v>
      </c>
      <c r="N13" s="29">
        <v>129</v>
      </c>
      <c r="O13" s="30"/>
      <c r="P13" s="29"/>
      <c r="Q13" s="30"/>
      <c r="R13" s="28">
        <v>258</v>
      </c>
      <c r="S13" s="14"/>
      <c r="T13" s="15">
        <f t="shared" si="0"/>
        <v>0</v>
      </c>
      <c r="U13" s="15">
        <f t="shared" si="1"/>
        <v>0</v>
      </c>
      <c r="V13" s="16">
        <f t="shared" si="2"/>
        <v>0</v>
      </c>
      <c r="W13" s="17">
        <f t="shared" si="3"/>
        <v>0</v>
      </c>
      <c r="X13" s="18">
        <f t="shared" si="4"/>
        <v>0</v>
      </c>
      <c r="Y13" s="17">
        <f t="shared" si="5"/>
        <v>0</v>
      </c>
      <c r="Z13" s="16">
        <f t="shared" si="6"/>
        <v>0</v>
      </c>
      <c r="AA13" s="15">
        <f t="shared" si="7"/>
        <v>0</v>
      </c>
      <c r="AB13" s="17">
        <f t="shared" si="8"/>
        <v>0</v>
      </c>
      <c r="AC13" s="18">
        <f t="shared" si="9"/>
        <v>0</v>
      </c>
      <c r="AD13" s="16">
        <f t="shared" si="10"/>
        <v>0</v>
      </c>
      <c r="AE13" s="17">
        <f t="shared" si="11"/>
        <v>0</v>
      </c>
      <c r="AF13" s="16">
        <f t="shared" si="12"/>
        <v>0</v>
      </c>
      <c r="AG13" s="17">
        <f t="shared" si="13"/>
        <v>0</v>
      </c>
      <c r="AH13" s="16">
        <f t="shared" si="14"/>
        <v>0</v>
      </c>
      <c r="AI13" s="17">
        <f t="shared" si="15"/>
        <v>0</v>
      </c>
    </row>
    <row r="14" spans="1:35" ht="14.4" thickBot="1" x14ac:dyDescent="0.35">
      <c r="A14" s="31" t="s">
        <v>27</v>
      </c>
      <c r="B14" s="32" t="s">
        <v>71</v>
      </c>
      <c r="C14" t="s">
        <v>35</v>
      </c>
      <c r="D14" t="s">
        <v>72</v>
      </c>
      <c r="E14" s="32" t="s">
        <v>28</v>
      </c>
      <c r="F14" t="s">
        <v>29</v>
      </c>
      <c r="G14" t="s">
        <v>40</v>
      </c>
      <c r="H14" s="32" t="s">
        <v>41</v>
      </c>
      <c r="I14" t="s">
        <v>42</v>
      </c>
      <c r="J14" s="32" t="s">
        <v>30</v>
      </c>
      <c r="K14" s="2" t="s">
        <v>41</v>
      </c>
      <c r="L14" s="2">
        <v>0.52</v>
      </c>
      <c r="M14" s="31">
        <v>1539</v>
      </c>
      <c r="N14" s="11">
        <v>651</v>
      </c>
      <c r="O14" s="12">
        <v>1612</v>
      </c>
      <c r="P14" s="11">
        <v>1620</v>
      </c>
      <c r="Q14" s="12">
        <v>1624</v>
      </c>
      <c r="R14" s="10">
        <v>7046</v>
      </c>
      <c r="S14" s="14"/>
      <c r="T14" s="15">
        <f t="shared" si="0"/>
        <v>0</v>
      </c>
      <c r="U14" s="15">
        <f t="shared" si="1"/>
        <v>0</v>
      </c>
      <c r="V14" s="16">
        <f t="shared" si="2"/>
        <v>0</v>
      </c>
      <c r="W14" s="17">
        <f t="shared" si="3"/>
        <v>0</v>
      </c>
      <c r="X14" s="18">
        <f t="shared" si="4"/>
        <v>0</v>
      </c>
      <c r="Y14" s="17">
        <f t="shared" si="5"/>
        <v>0</v>
      </c>
      <c r="Z14" s="16">
        <f t="shared" si="6"/>
        <v>0</v>
      </c>
      <c r="AA14" s="15">
        <f t="shared" si="7"/>
        <v>0</v>
      </c>
      <c r="AB14" s="17">
        <f t="shared" si="8"/>
        <v>0</v>
      </c>
      <c r="AC14" s="18">
        <f t="shared" si="9"/>
        <v>0</v>
      </c>
      <c r="AD14" s="16">
        <f t="shared" si="10"/>
        <v>0</v>
      </c>
      <c r="AE14" s="17">
        <f t="shared" si="11"/>
        <v>0</v>
      </c>
      <c r="AF14" s="16">
        <f t="shared" si="12"/>
        <v>0</v>
      </c>
      <c r="AG14" s="17">
        <f t="shared" si="13"/>
        <v>0</v>
      </c>
      <c r="AH14" s="16">
        <f t="shared" si="14"/>
        <v>0</v>
      </c>
      <c r="AI14" s="17">
        <f t="shared" si="15"/>
        <v>0</v>
      </c>
    </row>
    <row r="15" spans="1:35" ht="14.4" thickBot="1" x14ac:dyDescent="0.35">
      <c r="A15" s="10" t="s">
        <v>32</v>
      </c>
      <c r="B15" s="11" t="s">
        <v>71</v>
      </c>
      <c r="C15" s="12" t="s">
        <v>35</v>
      </c>
      <c r="D15" s="12" t="s">
        <v>72</v>
      </c>
      <c r="E15" s="11" t="s">
        <v>28</v>
      </c>
      <c r="F15" s="12" t="s">
        <v>29</v>
      </c>
      <c r="G15" s="12" t="s">
        <v>40</v>
      </c>
      <c r="H15" s="11" t="s">
        <v>41</v>
      </c>
      <c r="I15" s="12" t="s">
        <v>42</v>
      </c>
      <c r="J15" s="11" t="s">
        <v>30</v>
      </c>
      <c r="K15" s="2" t="s">
        <v>41</v>
      </c>
      <c r="L15" s="2">
        <v>0.52</v>
      </c>
      <c r="M15" s="10">
        <v>800</v>
      </c>
      <c r="N15" s="37">
        <v>800</v>
      </c>
      <c r="O15" s="39"/>
      <c r="P15" s="11"/>
      <c r="Q15" s="12"/>
      <c r="R15" s="10">
        <v>1600</v>
      </c>
      <c r="S15" s="14"/>
      <c r="T15" s="15">
        <f t="shared" si="0"/>
        <v>0</v>
      </c>
      <c r="U15" s="15">
        <f t="shared" si="1"/>
        <v>0</v>
      </c>
      <c r="V15" s="16">
        <f t="shared" si="2"/>
        <v>0</v>
      </c>
      <c r="W15" s="17">
        <f t="shared" si="3"/>
        <v>0</v>
      </c>
      <c r="X15" s="18">
        <f t="shared" si="4"/>
        <v>0</v>
      </c>
      <c r="Y15" s="17">
        <f t="shared" si="5"/>
        <v>0</v>
      </c>
      <c r="Z15" s="16">
        <f t="shared" si="6"/>
        <v>0</v>
      </c>
      <c r="AA15" s="15">
        <f t="shared" si="7"/>
        <v>0</v>
      </c>
      <c r="AB15" s="17">
        <f t="shared" si="8"/>
        <v>0</v>
      </c>
      <c r="AC15" s="18">
        <f t="shared" si="9"/>
        <v>0</v>
      </c>
      <c r="AD15" s="16">
        <f t="shared" si="10"/>
        <v>0</v>
      </c>
      <c r="AE15" s="17">
        <f t="shared" si="11"/>
        <v>0</v>
      </c>
      <c r="AF15" s="16">
        <f t="shared" si="12"/>
        <v>0</v>
      </c>
      <c r="AG15" s="17">
        <f t="shared" si="13"/>
        <v>0</v>
      </c>
      <c r="AH15" s="16">
        <f t="shared" si="14"/>
        <v>0</v>
      </c>
      <c r="AI15" s="17">
        <f t="shared" si="15"/>
        <v>0</v>
      </c>
    </row>
    <row r="16" spans="1:35" ht="14.4" thickBot="1" x14ac:dyDescent="0.35">
      <c r="A16" s="31" t="s">
        <v>27</v>
      </c>
      <c r="B16" s="32" t="s">
        <v>73</v>
      </c>
      <c r="C16" t="s">
        <v>74</v>
      </c>
      <c r="D16" t="s">
        <v>75</v>
      </c>
      <c r="E16" s="32" t="s">
        <v>28</v>
      </c>
      <c r="F16" t="s">
        <v>29</v>
      </c>
      <c r="G16" t="s">
        <v>46</v>
      </c>
      <c r="H16" s="32" t="s">
        <v>41</v>
      </c>
      <c r="I16" t="s">
        <v>42</v>
      </c>
      <c r="J16" s="32" t="s">
        <v>30</v>
      </c>
      <c r="K16" s="2" t="s">
        <v>41</v>
      </c>
      <c r="L16" s="2">
        <v>2.23</v>
      </c>
      <c r="M16" s="31">
        <v>860</v>
      </c>
      <c r="N16" s="32">
        <v>860</v>
      </c>
      <c r="O16">
        <v>860</v>
      </c>
      <c r="P16" s="32">
        <v>860</v>
      </c>
      <c r="Q16">
        <v>860</v>
      </c>
      <c r="R16" s="31">
        <v>4300</v>
      </c>
      <c r="S16" s="14"/>
      <c r="T16" s="15">
        <f t="shared" si="0"/>
        <v>0</v>
      </c>
      <c r="U16" s="15">
        <f t="shared" si="1"/>
        <v>0</v>
      </c>
      <c r="V16" s="16">
        <f t="shared" si="2"/>
        <v>0</v>
      </c>
      <c r="W16" s="17">
        <f t="shared" si="3"/>
        <v>0</v>
      </c>
      <c r="X16" s="18">
        <f t="shared" si="4"/>
        <v>0</v>
      </c>
      <c r="Y16" s="17">
        <f t="shared" si="5"/>
        <v>0</v>
      </c>
      <c r="Z16" s="16">
        <f t="shared" si="6"/>
        <v>0</v>
      </c>
      <c r="AA16" s="15">
        <f t="shared" si="7"/>
        <v>0</v>
      </c>
      <c r="AB16" s="17">
        <f t="shared" si="8"/>
        <v>0</v>
      </c>
      <c r="AC16" s="18">
        <f t="shared" si="9"/>
        <v>0</v>
      </c>
      <c r="AD16" s="16">
        <f t="shared" si="10"/>
        <v>0</v>
      </c>
      <c r="AE16" s="17">
        <f t="shared" si="11"/>
        <v>0</v>
      </c>
      <c r="AF16" s="16">
        <f t="shared" si="12"/>
        <v>0</v>
      </c>
      <c r="AG16" s="17">
        <f t="shared" si="13"/>
        <v>0</v>
      </c>
      <c r="AH16" s="16">
        <f t="shared" si="14"/>
        <v>0</v>
      </c>
      <c r="AI16" s="17">
        <f t="shared" si="15"/>
        <v>0</v>
      </c>
    </row>
    <row r="17" spans="1:35" ht="14.4" thickBot="1" x14ac:dyDescent="0.35">
      <c r="A17" s="10" t="s">
        <v>27</v>
      </c>
      <c r="B17" s="11" t="s">
        <v>76</v>
      </c>
      <c r="C17" s="12" t="s">
        <v>77</v>
      </c>
      <c r="D17" s="12" t="s">
        <v>78</v>
      </c>
      <c r="E17" s="11" t="s">
        <v>28</v>
      </c>
      <c r="F17" s="12" t="s">
        <v>29</v>
      </c>
      <c r="G17" s="12" t="s">
        <v>46</v>
      </c>
      <c r="H17" s="11" t="s">
        <v>41</v>
      </c>
      <c r="I17" s="12" t="s">
        <v>42</v>
      </c>
      <c r="J17" s="11" t="s">
        <v>30</v>
      </c>
      <c r="K17" s="2" t="s">
        <v>41</v>
      </c>
      <c r="L17" s="2">
        <v>3.85</v>
      </c>
      <c r="M17" s="10">
        <v>998</v>
      </c>
      <c r="N17" s="11">
        <v>998</v>
      </c>
      <c r="O17" s="12">
        <v>998</v>
      </c>
      <c r="P17" s="11">
        <v>998</v>
      </c>
      <c r="Q17" s="12">
        <v>998</v>
      </c>
      <c r="R17" s="10">
        <v>4990</v>
      </c>
      <c r="S17" s="14"/>
      <c r="T17" s="15">
        <f t="shared" si="0"/>
        <v>0</v>
      </c>
      <c r="U17" s="15">
        <f t="shared" si="1"/>
        <v>0</v>
      </c>
      <c r="V17" s="16">
        <f t="shared" si="2"/>
        <v>0</v>
      </c>
      <c r="W17" s="17">
        <f t="shared" si="3"/>
        <v>0</v>
      </c>
      <c r="X17" s="18">
        <f t="shared" si="4"/>
        <v>0</v>
      </c>
      <c r="Y17" s="17">
        <f t="shared" si="5"/>
        <v>0</v>
      </c>
      <c r="Z17" s="16">
        <f t="shared" si="6"/>
        <v>0</v>
      </c>
      <c r="AA17" s="15">
        <f t="shared" si="7"/>
        <v>0</v>
      </c>
      <c r="AB17" s="17">
        <f t="shared" si="8"/>
        <v>0</v>
      </c>
      <c r="AC17" s="18">
        <f t="shared" si="9"/>
        <v>0</v>
      </c>
      <c r="AD17" s="16">
        <f t="shared" si="10"/>
        <v>0</v>
      </c>
      <c r="AE17" s="17">
        <f t="shared" si="11"/>
        <v>0</v>
      </c>
      <c r="AF17" s="16">
        <f t="shared" si="12"/>
        <v>0</v>
      </c>
      <c r="AG17" s="17">
        <f t="shared" si="13"/>
        <v>0</v>
      </c>
      <c r="AH17" s="16">
        <f t="shared" si="14"/>
        <v>0</v>
      </c>
      <c r="AI17" s="17">
        <f t="shared" si="15"/>
        <v>0</v>
      </c>
    </row>
    <row r="18" spans="1:35" ht="14.4" thickBot="1" x14ac:dyDescent="0.35">
      <c r="A18" s="31" t="s">
        <v>27</v>
      </c>
      <c r="B18" s="32" t="s">
        <v>79</v>
      </c>
      <c r="C18" t="s">
        <v>80</v>
      </c>
      <c r="D18" t="s">
        <v>81</v>
      </c>
      <c r="E18" s="32" t="s">
        <v>28</v>
      </c>
      <c r="F18" t="s">
        <v>29</v>
      </c>
      <c r="G18" t="s">
        <v>46</v>
      </c>
      <c r="H18" s="32" t="s">
        <v>41</v>
      </c>
      <c r="I18" t="s">
        <v>42</v>
      </c>
      <c r="J18" s="32" t="s">
        <v>30</v>
      </c>
      <c r="K18" s="2" t="s">
        <v>41</v>
      </c>
      <c r="L18" s="2">
        <v>1.78</v>
      </c>
      <c r="M18" s="31">
        <v>529</v>
      </c>
      <c r="N18" s="37">
        <v>529</v>
      </c>
      <c r="O18" s="38">
        <v>529</v>
      </c>
      <c r="P18" s="37">
        <v>529</v>
      </c>
      <c r="Q18" s="38">
        <v>529</v>
      </c>
      <c r="R18" s="36">
        <v>2645</v>
      </c>
      <c r="S18" s="14"/>
      <c r="T18" s="15">
        <f t="shared" si="0"/>
        <v>0</v>
      </c>
      <c r="U18" s="15">
        <f t="shared" si="1"/>
        <v>0</v>
      </c>
      <c r="V18" s="16">
        <f t="shared" si="2"/>
        <v>0</v>
      </c>
      <c r="W18" s="17">
        <f t="shared" si="3"/>
        <v>0</v>
      </c>
      <c r="X18" s="18">
        <f t="shared" si="4"/>
        <v>0</v>
      </c>
      <c r="Y18" s="17">
        <f t="shared" si="5"/>
        <v>0</v>
      </c>
      <c r="Z18" s="16">
        <f t="shared" si="6"/>
        <v>0</v>
      </c>
      <c r="AA18" s="15">
        <f t="shared" si="7"/>
        <v>0</v>
      </c>
      <c r="AB18" s="17">
        <f t="shared" si="8"/>
        <v>0</v>
      </c>
      <c r="AC18" s="18">
        <f t="shared" si="9"/>
        <v>0</v>
      </c>
      <c r="AD18" s="16">
        <f t="shared" si="10"/>
        <v>0</v>
      </c>
      <c r="AE18" s="17">
        <f t="shared" si="11"/>
        <v>0</v>
      </c>
      <c r="AF18" s="16">
        <f t="shared" si="12"/>
        <v>0</v>
      </c>
      <c r="AG18" s="17">
        <f t="shared" si="13"/>
        <v>0</v>
      </c>
      <c r="AH18" s="16">
        <f t="shared" si="14"/>
        <v>0</v>
      </c>
      <c r="AI18" s="17">
        <f t="shared" si="15"/>
        <v>0</v>
      </c>
    </row>
    <row r="19" spans="1:35" ht="14.4" thickBot="1" x14ac:dyDescent="0.35">
      <c r="A19" s="10" t="s">
        <v>27</v>
      </c>
      <c r="B19" s="11" t="s">
        <v>82</v>
      </c>
      <c r="C19" s="12" t="s">
        <v>83</v>
      </c>
      <c r="D19" s="12" t="s">
        <v>84</v>
      </c>
      <c r="E19" s="11" t="s">
        <v>28</v>
      </c>
      <c r="F19" s="12" t="s">
        <v>29</v>
      </c>
      <c r="G19" s="12" t="s">
        <v>46</v>
      </c>
      <c r="H19" s="11" t="s">
        <v>41</v>
      </c>
      <c r="I19" s="12" t="s">
        <v>42</v>
      </c>
      <c r="J19" s="11" t="s">
        <v>30</v>
      </c>
      <c r="K19" s="2" t="s">
        <v>41</v>
      </c>
      <c r="L19" s="2">
        <v>0.96</v>
      </c>
      <c r="M19" s="10">
        <v>1110</v>
      </c>
      <c r="N19" s="37">
        <v>1110</v>
      </c>
      <c r="O19">
        <v>1110</v>
      </c>
      <c r="P19" s="32">
        <v>1110</v>
      </c>
      <c r="Q19">
        <v>1110</v>
      </c>
      <c r="R19" s="31">
        <v>5550</v>
      </c>
      <c r="S19" s="14"/>
      <c r="T19" s="15">
        <f t="shared" si="0"/>
        <v>0</v>
      </c>
      <c r="U19" s="15">
        <f t="shared" si="1"/>
        <v>0</v>
      </c>
      <c r="V19" s="16">
        <f t="shared" si="2"/>
        <v>0</v>
      </c>
      <c r="W19" s="17">
        <f t="shared" si="3"/>
        <v>0</v>
      </c>
      <c r="X19" s="18">
        <f t="shared" si="4"/>
        <v>0</v>
      </c>
      <c r="Y19" s="17">
        <f t="shared" si="5"/>
        <v>0</v>
      </c>
      <c r="Z19" s="16">
        <f t="shared" si="6"/>
        <v>0</v>
      </c>
      <c r="AA19" s="15">
        <f t="shared" si="7"/>
        <v>0</v>
      </c>
      <c r="AB19" s="17">
        <f t="shared" si="8"/>
        <v>0</v>
      </c>
      <c r="AC19" s="18">
        <f t="shared" si="9"/>
        <v>0</v>
      </c>
      <c r="AD19" s="16">
        <f t="shared" si="10"/>
        <v>0</v>
      </c>
      <c r="AE19" s="17">
        <f t="shared" si="11"/>
        <v>0</v>
      </c>
      <c r="AF19" s="16">
        <f t="shared" si="12"/>
        <v>0</v>
      </c>
      <c r="AG19" s="17">
        <f t="shared" si="13"/>
        <v>0</v>
      </c>
      <c r="AH19" s="16">
        <f t="shared" si="14"/>
        <v>0</v>
      </c>
      <c r="AI19" s="17">
        <f t="shared" si="15"/>
        <v>0</v>
      </c>
    </row>
    <row r="20" spans="1:35" ht="14.4" thickBot="1" x14ac:dyDescent="0.35">
      <c r="A20" s="31" t="s">
        <v>27</v>
      </c>
      <c r="B20" s="32" t="s">
        <v>85</v>
      </c>
      <c r="C20" t="s">
        <v>86</v>
      </c>
      <c r="D20" t="s">
        <v>87</v>
      </c>
      <c r="E20" s="32" t="s">
        <v>28</v>
      </c>
      <c r="F20" t="s">
        <v>29</v>
      </c>
      <c r="G20" t="s">
        <v>46</v>
      </c>
      <c r="H20" s="32" t="s">
        <v>41</v>
      </c>
      <c r="I20" t="s">
        <v>42</v>
      </c>
      <c r="J20" s="32" t="s">
        <v>30</v>
      </c>
      <c r="K20" s="2" t="s">
        <v>41</v>
      </c>
      <c r="L20" s="2">
        <v>5.19</v>
      </c>
      <c r="M20" s="31">
        <v>639</v>
      </c>
      <c r="N20" s="32">
        <v>639</v>
      </c>
      <c r="O20" s="10">
        <v>639</v>
      </c>
      <c r="P20" s="11">
        <v>639</v>
      </c>
      <c r="Q20" s="12">
        <v>639</v>
      </c>
      <c r="R20" s="10">
        <v>3195</v>
      </c>
      <c r="S20" s="14"/>
      <c r="T20" s="15">
        <f t="shared" si="0"/>
        <v>0</v>
      </c>
      <c r="U20" s="15">
        <f t="shared" si="1"/>
        <v>0</v>
      </c>
      <c r="V20" s="16">
        <f t="shared" si="2"/>
        <v>0</v>
      </c>
      <c r="W20" s="17">
        <f t="shared" si="3"/>
        <v>0</v>
      </c>
      <c r="X20" s="18">
        <f t="shared" si="4"/>
        <v>0</v>
      </c>
      <c r="Y20" s="17">
        <f t="shared" si="5"/>
        <v>0</v>
      </c>
      <c r="Z20" s="16">
        <f t="shared" si="6"/>
        <v>0</v>
      </c>
      <c r="AA20" s="15">
        <f t="shared" si="7"/>
        <v>0</v>
      </c>
      <c r="AB20" s="17">
        <f t="shared" si="8"/>
        <v>0</v>
      </c>
      <c r="AC20" s="18">
        <f t="shared" si="9"/>
        <v>0</v>
      </c>
      <c r="AD20" s="16">
        <f t="shared" si="10"/>
        <v>0</v>
      </c>
      <c r="AE20" s="17">
        <f t="shared" si="11"/>
        <v>0</v>
      </c>
      <c r="AF20" s="16">
        <f t="shared" si="12"/>
        <v>0</v>
      </c>
      <c r="AG20" s="17">
        <f t="shared" si="13"/>
        <v>0</v>
      </c>
      <c r="AH20" s="16">
        <f t="shared" si="14"/>
        <v>0</v>
      </c>
      <c r="AI20" s="17">
        <f t="shared" si="15"/>
        <v>0</v>
      </c>
    </row>
    <row r="21" spans="1:35" ht="14.4" thickBot="1" x14ac:dyDescent="0.35">
      <c r="A21" s="10" t="s">
        <v>27</v>
      </c>
      <c r="B21" s="11" t="s">
        <v>88</v>
      </c>
      <c r="C21" s="12" t="s">
        <v>89</v>
      </c>
      <c r="D21" s="12" t="s">
        <v>90</v>
      </c>
      <c r="E21" s="11" t="s">
        <v>28</v>
      </c>
      <c r="F21" s="12" t="s">
        <v>33</v>
      </c>
      <c r="G21" s="12" t="s">
        <v>46</v>
      </c>
      <c r="H21" s="11" t="s">
        <v>41</v>
      </c>
      <c r="I21" s="12" t="s">
        <v>53</v>
      </c>
      <c r="J21" s="11" t="s">
        <v>30</v>
      </c>
      <c r="K21" s="2" t="s">
        <v>41</v>
      </c>
      <c r="L21" s="2">
        <v>4.6100000000000003</v>
      </c>
      <c r="M21" s="10">
        <v>5195</v>
      </c>
      <c r="N21" s="29">
        <v>2939</v>
      </c>
      <c r="O21">
        <v>5215</v>
      </c>
      <c r="P21" s="32">
        <v>5509</v>
      </c>
      <c r="Q21">
        <v>4947</v>
      </c>
      <c r="R21" s="31">
        <v>23805</v>
      </c>
      <c r="S21" s="14"/>
      <c r="T21" s="15">
        <f t="shared" si="0"/>
        <v>0</v>
      </c>
      <c r="U21" s="15">
        <f t="shared" si="1"/>
        <v>0</v>
      </c>
      <c r="V21" s="16">
        <f t="shared" si="2"/>
        <v>0</v>
      </c>
      <c r="W21" s="17">
        <f t="shared" si="3"/>
        <v>0</v>
      </c>
      <c r="X21" s="18">
        <f t="shared" si="4"/>
        <v>0</v>
      </c>
      <c r="Y21" s="17">
        <f t="shared" si="5"/>
        <v>0</v>
      </c>
      <c r="Z21" s="16">
        <f t="shared" si="6"/>
        <v>0</v>
      </c>
      <c r="AA21" s="15">
        <f t="shared" si="7"/>
        <v>0</v>
      </c>
      <c r="AB21" s="17">
        <f t="shared" si="8"/>
        <v>0</v>
      </c>
      <c r="AC21" s="18">
        <f t="shared" si="9"/>
        <v>0</v>
      </c>
      <c r="AD21" s="16">
        <f t="shared" si="10"/>
        <v>0</v>
      </c>
      <c r="AE21" s="17">
        <f t="shared" si="11"/>
        <v>0</v>
      </c>
      <c r="AF21" s="16">
        <f t="shared" si="12"/>
        <v>0</v>
      </c>
      <c r="AG21" s="17">
        <f t="shared" si="13"/>
        <v>0</v>
      </c>
      <c r="AH21" s="16">
        <f t="shared" si="14"/>
        <v>0</v>
      </c>
      <c r="AI21" s="17">
        <f t="shared" si="15"/>
        <v>0</v>
      </c>
    </row>
    <row r="22" spans="1:35" ht="14.4" thickBot="1" x14ac:dyDescent="0.35">
      <c r="A22" s="31" t="s">
        <v>27</v>
      </c>
      <c r="B22" s="32" t="s">
        <v>91</v>
      </c>
      <c r="C22" t="s">
        <v>92</v>
      </c>
      <c r="D22" t="s">
        <v>93</v>
      </c>
      <c r="E22" s="32" t="s">
        <v>28</v>
      </c>
      <c r="F22" t="s">
        <v>33</v>
      </c>
      <c r="G22" t="s">
        <v>46</v>
      </c>
      <c r="H22" s="32" t="s">
        <v>41</v>
      </c>
      <c r="I22" t="s">
        <v>53</v>
      </c>
      <c r="J22" s="32" t="s">
        <v>30</v>
      </c>
      <c r="K22" s="2" t="s">
        <v>41</v>
      </c>
      <c r="L22" s="2">
        <v>4.28</v>
      </c>
      <c r="M22" s="31">
        <v>13341</v>
      </c>
      <c r="N22" s="29">
        <v>7094</v>
      </c>
      <c r="O22" s="30">
        <v>13411</v>
      </c>
      <c r="P22" s="29">
        <v>14421</v>
      </c>
      <c r="Q22" s="30">
        <v>12495</v>
      </c>
      <c r="R22" s="28">
        <v>60762</v>
      </c>
      <c r="S22" s="14"/>
      <c r="T22" s="15">
        <f t="shared" si="0"/>
        <v>0</v>
      </c>
      <c r="U22" s="15">
        <f t="shared" si="1"/>
        <v>0</v>
      </c>
      <c r="V22" s="16">
        <f t="shared" si="2"/>
        <v>0</v>
      </c>
      <c r="W22" s="17">
        <f t="shared" si="3"/>
        <v>0</v>
      </c>
      <c r="X22" s="18">
        <f t="shared" si="4"/>
        <v>0</v>
      </c>
      <c r="Y22" s="17">
        <f t="shared" si="5"/>
        <v>0</v>
      </c>
      <c r="Z22" s="16">
        <f t="shared" si="6"/>
        <v>0</v>
      </c>
      <c r="AA22" s="15">
        <f t="shared" si="7"/>
        <v>0</v>
      </c>
      <c r="AB22" s="17">
        <f t="shared" si="8"/>
        <v>0</v>
      </c>
      <c r="AC22" s="18">
        <f t="shared" si="9"/>
        <v>0</v>
      </c>
      <c r="AD22" s="16">
        <f t="shared" si="10"/>
        <v>0</v>
      </c>
      <c r="AE22" s="17">
        <f t="shared" si="11"/>
        <v>0</v>
      </c>
      <c r="AF22" s="16">
        <f t="shared" si="12"/>
        <v>0</v>
      </c>
      <c r="AG22" s="17">
        <f t="shared" si="13"/>
        <v>0</v>
      </c>
      <c r="AH22" s="16">
        <f t="shared" si="14"/>
        <v>0</v>
      </c>
      <c r="AI22" s="17">
        <f t="shared" si="15"/>
        <v>0</v>
      </c>
    </row>
    <row r="23" spans="1:35" ht="14.4" thickBot="1" x14ac:dyDescent="0.35">
      <c r="A23" s="10" t="s">
        <v>27</v>
      </c>
      <c r="B23" s="11" t="s">
        <v>94</v>
      </c>
      <c r="C23" s="12" t="s">
        <v>95</v>
      </c>
      <c r="D23" s="12" t="s">
        <v>96</v>
      </c>
      <c r="E23" s="11" t="s">
        <v>28</v>
      </c>
      <c r="F23" s="12" t="s">
        <v>33</v>
      </c>
      <c r="G23" s="12" t="s">
        <v>46</v>
      </c>
      <c r="H23" s="11" t="s">
        <v>41</v>
      </c>
      <c r="I23" s="12" t="s">
        <v>53</v>
      </c>
      <c r="J23" s="11" t="s">
        <v>30</v>
      </c>
      <c r="K23" s="2" t="s">
        <v>41</v>
      </c>
      <c r="L23" s="2">
        <v>9.7899999999999991</v>
      </c>
      <c r="M23" s="11">
        <v>15823</v>
      </c>
      <c r="N23" s="11">
        <v>8945</v>
      </c>
      <c r="O23" s="12">
        <v>16145</v>
      </c>
      <c r="P23" s="11">
        <v>16548</v>
      </c>
      <c r="Q23" s="12">
        <v>14879</v>
      </c>
      <c r="R23" s="10">
        <v>72340</v>
      </c>
      <c r="S23" s="14"/>
      <c r="T23" s="15">
        <f t="shared" si="0"/>
        <v>0</v>
      </c>
      <c r="U23" s="15">
        <f t="shared" si="1"/>
        <v>0</v>
      </c>
      <c r="V23" s="16">
        <f t="shared" si="2"/>
        <v>0</v>
      </c>
      <c r="W23" s="17">
        <f t="shared" si="3"/>
        <v>0</v>
      </c>
      <c r="X23" s="18">
        <f t="shared" si="4"/>
        <v>0</v>
      </c>
      <c r="Y23" s="17">
        <f t="shared" si="5"/>
        <v>0</v>
      </c>
      <c r="Z23" s="16">
        <f t="shared" si="6"/>
        <v>0</v>
      </c>
      <c r="AA23" s="15">
        <f t="shared" si="7"/>
        <v>0</v>
      </c>
      <c r="AB23" s="17">
        <f t="shared" si="8"/>
        <v>0</v>
      </c>
      <c r="AC23" s="18">
        <f t="shared" si="9"/>
        <v>0</v>
      </c>
      <c r="AD23" s="16">
        <f t="shared" si="10"/>
        <v>0</v>
      </c>
      <c r="AE23" s="17">
        <f t="shared" si="11"/>
        <v>0</v>
      </c>
      <c r="AF23" s="16">
        <f t="shared" si="12"/>
        <v>0</v>
      </c>
      <c r="AG23" s="17">
        <f t="shared" si="13"/>
        <v>0</v>
      </c>
      <c r="AH23" s="16">
        <f t="shared" si="14"/>
        <v>0</v>
      </c>
      <c r="AI23" s="17">
        <f t="shared" si="15"/>
        <v>0</v>
      </c>
    </row>
    <row r="24" spans="1:35" ht="14.4" thickBot="1" x14ac:dyDescent="0.35">
      <c r="A24" s="31" t="s">
        <v>27</v>
      </c>
      <c r="B24" s="32" t="s">
        <v>97</v>
      </c>
      <c r="C24" t="s">
        <v>98</v>
      </c>
      <c r="D24" t="s">
        <v>99</v>
      </c>
      <c r="E24" s="32" t="s">
        <v>28</v>
      </c>
      <c r="F24" t="s">
        <v>33</v>
      </c>
      <c r="G24" t="s">
        <v>46</v>
      </c>
      <c r="H24" s="32" t="s">
        <v>41</v>
      </c>
      <c r="I24" t="s">
        <v>42</v>
      </c>
      <c r="J24" s="32" t="s">
        <v>30</v>
      </c>
      <c r="K24" s="2" t="s">
        <v>41</v>
      </c>
      <c r="L24" s="2">
        <v>9.92</v>
      </c>
      <c r="M24" s="31">
        <v>27</v>
      </c>
      <c r="N24" s="37">
        <v>27</v>
      </c>
      <c r="O24" s="38">
        <v>27</v>
      </c>
      <c r="P24" s="37">
        <v>27</v>
      </c>
      <c r="Q24" s="38">
        <v>27</v>
      </c>
      <c r="R24" s="36">
        <v>135</v>
      </c>
      <c r="S24" s="14"/>
      <c r="T24" s="15">
        <f t="shared" si="0"/>
        <v>0</v>
      </c>
      <c r="U24" s="15">
        <f t="shared" si="1"/>
        <v>0</v>
      </c>
      <c r="V24" s="16">
        <f t="shared" si="2"/>
        <v>0</v>
      </c>
      <c r="W24" s="17">
        <f t="shared" si="3"/>
        <v>0</v>
      </c>
      <c r="X24" s="18">
        <f t="shared" si="4"/>
        <v>0</v>
      </c>
      <c r="Y24" s="17">
        <f t="shared" si="5"/>
        <v>0</v>
      </c>
      <c r="Z24" s="16">
        <f t="shared" si="6"/>
        <v>0</v>
      </c>
      <c r="AA24" s="15">
        <f t="shared" si="7"/>
        <v>0</v>
      </c>
      <c r="AB24" s="17">
        <f t="shared" si="8"/>
        <v>0</v>
      </c>
      <c r="AC24" s="18">
        <f t="shared" si="9"/>
        <v>0</v>
      </c>
      <c r="AD24" s="16">
        <f t="shared" si="10"/>
        <v>0</v>
      </c>
      <c r="AE24" s="17">
        <f t="shared" si="11"/>
        <v>0</v>
      </c>
      <c r="AF24" s="16">
        <f t="shared" si="12"/>
        <v>0</v>
      </c>
      <c r="AG24" s="17">
        <f t="shared" si="13"/>
        <v>0</v>
      </c>
      <c r="AH24" s="16">
        <f t="shared" si="14"/>
        <v>0</v>
      </c>
      <c r="AI24" s="17">
        <f t="shared" si="15"/>
        <v>0</v>
      </c>
    </row>
    <row r="25" spans="1:35" ht="14.4" thickBot="1" x14ac:dyDescent="0.35">
      <c r="A25" s="10" t="s">
        <v>27</v>
      </c>
      <c r="B25" s="11" t="s">
        <v>100</v>
      </c>
      <c r="C25" s="12" t="s">
        <v>101</v>
      </c>
      <c r="D25" s="12" t="s">
        <v>102</v>
      </c>
      <c r="E25" s="11" t="s">
        <v>28</v>
      </c>
      <c r="F25" s="12" t="s">
        <v>33</v>
      </c>
      <c r="G25" s="12" t="s">
        <v>46</v>
      </c>
      <c r="H25" s="11" t="s">
        <v>41</v>
      </c>
      <c r="I25" s="12" t="s">
        <v>53</v>
      </c>
      <c r="J25" s="11" t="s">
        <v>30</v>
      </c>
      <c r="K25" s="2" t="s">
        <v>41</v>
      </c>
      <c r="L25" s="2">
        <v>3.74</v>
      </c>
      <c r="M25" s="10">
        <v>4</v>
      </c>
      <c r="N25" s="32">
        <v>4</v>
      </c>
      <c r="O25">
        <v>4</v>
      </c>
      <c r="P25" s="32">
        <v>4</v>
      </c>
      <c r="Q25">
        <v>4</v>
      </c>
      <c r="R25" s="31">
        <v>20</v>
      </c>
      <c r="S25" s="14"/>
      <c r="T25" s="15">
        <f t="shared" si="0"/>
        <v>0</v>
      </c>
      <c r="U25" s="15">
        <f t="shared" si="1"/>
        <v>0</v>
      </c>
      <c r="V25" s="16">
        <f t="shared" si="2"/>
        <v>0</v>
      </c>
      <c r="W25" s="17">
        <f t="shared" si="3"/>
        <v>0</v>
      </c>
      <c r="X25" s="18">
        <f t="shared" si="4"/>
        <v>0</v>
      </c>
      <c r="Y25" s="17">
        <f t="shared" si="5"/>
        <v>0</v>
      </c>
      <c r="Z25" s="16">
        <f t="shared" si="6"/>
        <v>0</v>
      </c>
      <c r="AA25" s="15">
        <f t="shared" si="7"/>
        <v>0</v>
      </c>
      <c r="AB25" s="17">
        <f t="shared" si="8"/>
        <v>0</v>
      </c>
      <c r="AC25" s="18">
        <f t="shared" si="9"/>
        <v>0</v>
      </c>
      <c r="AD25" s="16">
        <f t="shared" si="10"/>
        <v>0</v>
      </c>
      <c r="AE25" s="17">
        <f t="shared" si="11"/>
        <v>0</v>
      </c>
      <c r="AF25" s="16">
        <f t="shared" si="12"/>
        <v>0</v>
      </c>
      <c r="AG25" s="17">
        <f t="shared" si="13"/>
        <v>0</v>
      </c>
      <c r="AH25" s="16">
        <f t="shared" si="14"/>
        <v>0</v>
      </c>
      <c r="AI25" s="17">
        <f t="shared" si="15"/>
        <v>0</v>
      </c>
    </row>
    <row r="26" spans="1:35" ht="14.4" thickBot="1" x14ac:dyDescent="0.35">
      <c r="A26" s="31" t="s">
        <v>32</v>
      </c>
      <c r="B26" s="32" t="s">
        <v>100</v>
      </c>
      <c r="C26" t="s">
        <v>101</v>
      </c>
      <c r="D26" t="s">
        <v>102</v>
      </c>
      <c r="E26" s="32" t="s">
        <v>28</v>
      </c>
      <c r="F26" t="s">
        <v>33</v>
      </c>
      <c r="G26" t="s">
        <v>46</v>
      </c>
      <c r="H26" s="32" t="s">
        <v>41</v>
      </c>
      <c r="I26" t="s">
        <v>53</v>
      </c>
      <c r="J26" s="32" t="s">
        <v>30</v>
      </c>
      <c r="K26" s="2" t="s">
        <v>41</v>
      </c>
      <c r="L26" s="2">
        <v>3.74</v>
      </c>
      <c r="M26" s="31">
        <v>97</v>
      </c>
      <c r="N26" s="11">
        <v>97</v>
      </c>
      <c r="O26" s="12"/>
      <c r="P26" s="11"/>
      <c r="Q26" s="12"/>
      <c r="R26" s="10">
        <v>194</v>
      </c>
      <c r="S26" s="14"/>
      <c r="T26" s="15">
        <f t="shared" si="0"/>
        <v>0</v>
      </c>
      <c r="U26" s="15">
        <f t="shared" si="1"/>
        <v>0</v>
      </c>
      <c r="V26" s="16">
        <f t="shared" si="2"/>
        <v>0</v>
      </c>
      <c r="W26" s="17">
        <f t="shared" si="3"/>
        <v>0</v>
      </c>
      <c r="X26" s="18">
        <f t="shared" si="4"/>
        <v>0</v>
      </c>
      <c r="Y26" s="17">
        <f t="shared" si="5"/>
        <v>0</v>
      </c>
      <c r="Z26" s="16">
        <f t="shared" si="6"/>
        <v>0</v>
      </c>
      <c r="AA26" s="15">
        <f t="shared" si="7"/>
        <v>0</v>
      </c>
      <c r="AB26" s="17">
        <f t="shared" si="8"/>
        <v>0</v>
      </c>
      <c r="AC26" s="18">
        <f t="shared" si="9"/>
        <v>0</v>
      </c>
      <c r="AD26" s="16">
        <f t="shared" si="10"/>
        <v>0</v>
      </c>
      <c r="AE26" s="17">
        <f t="shared" si="11"/>
        <v>0</v>
      </c>
      <c r="AF26" s="16">
        <f t="shared" si="12"/>
        <v>0</v>
      </c>
      <c r="AG26" s="17">
        <f t="shared" si="13"/>
        <v>0</v>
      </c>
      <c r="AH26" s="16">
        <f t="shared" si="14"/>
        <v>0</v>
      </c>
      <c r="AI26" s="17">
        <f t="shared" si="15"/>
        <v>0</v>
      </c>
    </row>
    <row r="27" spans="1:35" ht="14.4" thickBot="1" x14ac:dyDescent="0.35">
      <c r="A27" s="10" t="s">
        <v>32</v>
      </c>
      <c r="B27" s="11" t="s">
        <v>88</v>
      </c>
      <c r="C27" s="12" t="s">
        <v>89</v>
      </c>
      <c r="D27" s="12" t="s">
        <v>90</v>
      </c>
      <c r="E27" s="11" t="s">
        <v>28</v>
      </c>
      <c r="F27" s="12" t="s">
        <v>33</v>
      </c>
      <c r="G27" s="12" t="s">
        <v>46</v>
      </c>
      <c r="H27" s="11" t="s">
        <v>41</v>
      </c>
      <c r="I27" s="12" t="s">
        <v>53</v>
      </c>
      <c r="J27" s="11" t="s">
        <v>30</v>
      </c>
      <c r="K27" s="2" t="s">
        <v>41</v>
      </c>
      <c r="L27" s="2">
        <v>4.6100000000000003</v>
      </c>
      <c r="M27" s="10">
        <v>4210</v>
      </c>
      <c r="N27" s="11">
        <v>4210</v>
      </c>
      <c r="O27" s="40"/>
      <c r="P27" s="41"/>
      <c r="Q27" s="40"/>
      <c r="R27" s="42">
        <v>8420</v>
      </c>
      <c r="S27" s="14"/>
      <c r="T27" s="15">
        <f t="shared" si="0"/>
        <v>0</v>
      </c>
      <c r="U27" s="15">
        <f t="shared" si="1"/>
        <v>0</v>
      </c>
      <c r="V27" s="16">
        <f t="shared" si="2"/>
        <v>0</v>
      </c>
      <c r="W27" s="17">
        <f t="shared" si="3"/>
        <v>0</v>
      </c>
      <c r="X27" s="18">
        <f t="shared" si="4"/>
        <v>0</v>
      </c>
      <c r="Y27" s="17">
        <f t="shared" si="5"/>
        <v>0</v>
      </c>
      <c r="Z27" s="16">
        <f t="shared" si="6"/>
        <v>0</v>
      </c>
      <c r="AA27" s="15">
        <f t="shared" si="7"/>
        <v>0</v>
      </c>
      <c r="AB27" s="17">
        <f t="shared" si="8"/>
        <v>0</v>
      </c>
      <c r="AC27" s="18">
        <f t="shared" si="9"/>
        <v>0</v>
      </c>
      <c r="AD27" s="16">
        <f t="shared" si="10"/>
        <v>0</v>
      </c>
      <c r="AE27" s="17">
        <f t="shared" si="11"/>
        <v>0</v>
      </c>
      <c r="AF27" s="16">
        <f t="shared" si="12"/>
        <v>0</v>
      </c>
      <c r="AG27" s="17">
        <f t="shared" si="13"/>
        <v>0</v>
      </c>
      <c r="AH27" s="16">
        <f t="shared" si="14"/>
        <v>0</v>
      </c>
      <c r="AI27" s="17">
        <f t="shared" si="15"/>
        <v>0</v>
      </c>
    </row>
    <row r="28" spans="1:35" ht="14.4" thickBot="1" x14ac:dyDescent="0.35">
      <c r="A28" s="31" t="s">
        <v>32</v>
      </c>
      <c r="B28" s="32" t="s">
        <v>94</v>
      </c>
      <c r="C28" t="s">
        <v>95</v>
      </c>
      <c r="D28" t="s">
        <v>96</v>
      </c>
      <c r="E28" s="32" t="s">
        <v>28</v>
      </c>
      <c r="F28" t="s">
        <v>33</v>
      </c>
      <c r="G28" t="s">
        <v>46</v>
      </c>
      <c r="H28" s="32" t="s">
        <v>41</v>
      </c>
      <c r="I28" t="s">
        <v>53</v>
      </c>
      <c r="J28" s="32" t="s">
        <v>30</v>
      </c>
      <c r="K28" s="2" t="s">
        <v>41</v>
      </c>
      <c r="L28" s="2">
        <v>9.7899999999999991</v>
      </c>
      <c r="M28" s="31">
        <v>12162</v>
      </c>
      <c r="N28" s="37">
        <v>12162</v>
      </c>
      <c r="O28" s="5"/>
      <c r="P28" s="3"/>
      <c r="Q28" s="5"/>
      <c r="R28" s="7">
        <v>24324</v>
      </c>
      <c r="S28" s="14"/>
      <c r="T28" s="15">
        <f t="shared" si="0"/>
        <v>0</v>
      </c>
      <c r="U28" s="15">
        <f t="shared" si="1"/>
        <v>0</v>
      </c>
      <c r="V28" s="16">
        <f t="shared" si="2"/>
        <v>0</v>
      </c>
      <c r="W28" s="17">
        <f t="shared" si="3"/>
        <v>0</v>
      </c>
      <c r="X28" s="18">
        <f t="shared" si="4"/>
        <v>0</v>
      </c>
      <c r="Y28" s="17">
        <f t="shared" si="5"/>
        <v>0</v>
      </c>
      <c r="Z28" s="16">
        <f t="shared" si="6"/>
        <v>0</v>
      </c>
      <c r="AA28" s="15">
        <f t="shared" si="7"/>
        <v>0</v>
      </c>
      <c r="AB28" s="17">
        <f t="shared" si="8"/>
        <v>0</v>
      </c>
      <c r="AC28" s="18">
        <f t="shared" si="9"/>
        <v>0</v>
      </c>
      <c r="AD28" s="16">
        <f t="shared" si="10"/>
        <v>0</v>
      </c>
      <c r="AE28" s="17">
        <f t="shared" si="11"/>
        <v>0</v>
      </c>
      <c r="AF28" s="16">
        <f t="shared" si="12"/>
        <v>0</v>
      </c>
      <c r="AG28" s="17">
        <f t="shared" si="13"/>
        <v>0</v>
      </c>
      <c r="AH28" s="16">
        <f t="shared" si="14"/>
        <v>0</v>
      </c>
      <c r="AI28" s="17">
        <f t="shared" si="15"/>
        <v>0</v>
      </c>
    </row>
    <row r="29" spans="1:35" ht="14.4" thickBot="1" x14ac:dyDescent="0.35">
      <c r="A29" s="10" t="s">
        <v>32</v>
      </c>
      <c r="B29" s="11" t="s">
        <v>76</v>
      </c>
      <c r="C29" s="12" t="s">
        <v>77</v>
      </c>
      <c r="D29" s="12" t="s">
        <v>78</v>
      </c>
      <c r="E29" s="11" t="s">
        <v>28</v>
      </c>
      <c r="F29" s="12" t="s">
        <v>29</v>
      </c>
      <c r="G29" s="12" t="s">
        <v>46</v>
      </c>
      <c r="H29" s="11" t="s">
        <v>41</v>
      </c>
      <c r="I29" s="12" t="s">
        <v>42</v>
      </c>
      <c r="J29" s="11" t="s">
        <v>30</v>
      </c>
      <c r="K29" s="2" t="s">
        <v>41</v>
      </c>
      <c r="L29" s="2">
        <v>3.85</v>
      </c>
      <c r="M29" s="10">
        <v>161</v>
      </c>
      <c r="N29" s="32">
        <v>161</v>
      </c>
      <c r="P29" s="32"/>
      <c r="R29" s="31">
        <v>322</v>
      </c>
      <c r="S29" s="14"/>
      <c r="T29" s="15">
        <f t="shared" si="0"/>
        <v>0</v>
      </c>
      <c r="U29" s="15">
        <f t="shared" si="1"/>
        <v>0</v>
      </c>
      <c r="V29" s="16">
        <f t="shared" si="2"/>
        <v>0</v>
      </c>
      <c r="W29" s="17">
        <f t="shared" si="3"/>
        <v>0</v>
      </c>
      <c r="X29" s="18">
        <f t="shared" si="4"/>
        <v>0</v>
      </c>
      <c r="Y29" s="17">
        <f t="shared" si="5"/>
        <v>0</v>
      </c>
      <c r="Z29" s="16">
        <f t="shared" si="6"/>
        <v>0</v>
      </c>
      <c r="AA29" s="15">
        <f t="shared" si="7"/>
        <v>0</v>
      </c>
      <c r="AB29" s="17">
        <f t="shared" si="8"/>
        <v>0</v>
      </c>
      <c r="AC29" s="18">
        <f t="shared" si="9"/>
        <v>0</v>
      </c>
      <c r="AD29" s="16">
        <f t="shared" si="10"/>
        <v>0</v>
      </c>
      <c r="AE29" s="17">
        <f t="shared" si="11"/>
        <v>0</v>
      </c>
      <c r="AF29" s="16">
        <f t="shared" si="12"/>
        <v>0</v>
      </c>
      <c r="AG29" s="17">
        <f t="shared" si="13"/>
        <v>0</v>
      </c>
      <c r="AH29" s="16">
        <f t="shared" si="14"/>
        <v>0</v>
      </c>
      <c r="AI29" s="17">
        <f t="shared" si="15"/>
        <v>0</v>
      </c>
    </row>
    <row r="30" spans="1:35" ht="14.4" thickBot="1" x14ac:dyDescent="0.35">
      <c r="A30" s="10" t="s">
        <v>32</v>
      </c>
      <c r="B30" s="11" t="s">
        <v>91</v>
      </c>
      <c r="C30" s="12" t="s">
        <v>92</v>
      </c>
      <c r="D30" s="12" t="s">
        <v>93</v>
      </c>
      <c r="E30" s="11" t="s">
        <v>28</v>
      </c>
      <c r="F30" s="12" t="s">
        <v>33</v>
      </c>
      <c r="G30" s="12" t="s">
        <v>46</v>
      </c>
      <c r="H30" s="11" t="s">
        <v>41</v>
      </c>
      <c r="I30" s="12" t="s">
        <v>53</v>
      </c>
      <c r="J30" s="11" t="s">
        <v>30</v>
      </c>
      <c r="K30" s="2" t="s">
        <v>41</v>
      </c>
      <c r="L30" s="2">
        <v>4.28</v>
      </c>
      <c r="M30" s="10">
        <v>8166</v>
      </c>
      <c r="N30" s="32">
        <v>8166</v>
      </c>
      <c r="P30" s="32"/>
      <c r="R30" s="31">
        <v>16332</v>
      </c>
      <c r="S30" s="14"/>
      <c r="T30" s="15">
        <f t="shared" si="0"/>
        <v>0</v>
      </c>
      <c r="U30" s="15">
        <f t="shared" si="1"/>
        <v>0</v>
      </c>
      <c r="V30" s="16">
        <f t="shared" si="2"/>
        <v>0</v>
      </c>
      <c r="W30" s="17">
        <f t="shared" si="3"/>
        <v>0</v>
      </c>
      <c r="X30" s="18">
        <f t="shared" si="4"/>
        <v>0</v>
      </c>
      <c r="Y30" s="17">
        <f t="shared" si="5"/>
        <v>0</v>
      </c>
      <c r="Z30" s="16">
        <f t="shared" si="6"/>
        <v>0</v>
      </c>
      <c r="AA30" s="15">
        <f t="shared" si="7"/>
        <v>0</v>
      </c>
      <c r="AB30" s="17">
        <f t="shared" si="8"/>
        <v>0</v>
      </c>
      <c r="AC30" s="18">
        <f t="shared" si="9"/>
        <v>0</v>
      </c>
      <c r="AD30" s="16">
        <f t="shared" si="10"/>
        <v>0</v>
      </c>
      <c r="AE30" s="17">
        <f t="shared" si="11"/>
        <v>0</v>
      </c>
      <c r="AF30" s="16">
        <f t="shared" si="12"/>
        <v>0</v>
      </c>
      <c r="AG30" s="17">
        <f t="shared" si="13"/>
        <v>0</v>
      </c>
      <c r="AH30" s="16">
        <f t="shared" si="14"/>
        <v>0</v>
      </c>
      <c r="AI30" s="17">
        <f t="shared" si="15"/>
        <v>0</v>
      </c>
    </row>
    <row r="31" spans="1:35" s="43" customFormat="1" ht="72.3" customHeight="1" thickBot="1" x14ac:dyDescent="0.35">
      <c r="A31" s="68" t="s">
        <v>36</v>
      </c>
      <c r="B31" s="69"/>
      <c r="C31" s="69"/>
      <c r="D31" s="69"/>
      <c r="E31" s="69"/>
      <c r="F31" s="69"/>
      <c r="G31" s="69"/>
      <c r="H31" s="69"/>
      <c r="I31" s="69"/>
      <c r="J31" s="69"/>
      <c r="S31" s="57"/>
      <c r="T31" s="57"/>
      <c r="U31" s="61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62">
        <f>SUM(AH3:AH30)</f>
        <v>0</v>
      </c>
      <c r="AI31" s="63">
        <f>SUM(AI3:AI30)</f>
        <v>0</v>
      </c>
    </row>
    <row r="32" spans="1:35" s="43" customFormat="1" x14ac:dyDescent="0.3">
      <c r="A32" s="70"/>
      <c r="B32" s="70"/>
      <c r="C32" s="70"/>
      <c r="D32" s="70"/>
      <c r="E32" s="70"/>
      <c r="F32" s="70"/>
      <c r="G32" s="70"/>
      <c r="H32" s="70"/>
      <c r="I32" s="70"/>
      <c r="J32" s="70"/>
      <c r="S32" s="57"/>
      <c r="T32" s="57"/>
      <c r="U32" s="57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</row>
    <row r="33" spans="1:35" s="43" customFormat="1" x14ac:dyDescent="0.3">
      <c r="A33" s="70"/>
      <c r="B33" s="70"/>
      <c r="C33" s="70"/>
      <c r="D33" s="70"/>
      <c r="E33" s="70"/>
      <c r="F33" s="70"/>
      <c r="G33" s="70"/>
      <c r="H33" s="70"/>
      <c r="I33" s="70"/>
      <c r="J33" s="70"/>
      <c r="S33" s="57"/>
      <c r="T33" s="57"/>
      <c r="U33" s="57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</row>
    <row r="34" spans="1:35" s="43" customFormat="1" x14ac:dyDescent="0.3">
      <c r="A34" s="70"/>
      <c r="B34" s="70"/>
      <c r="C34" s="70"/>
      <c r="D34" s="70"/>
      <c r="E34" s="70"/>
      <c r="F34" s="70"/>
      <c r="G34" s="70"/>
      <c r="H34" s="70"/>
      <c r="I34" s="70"/>
      <c r="J34" s="70"/>
      <c r="S34" s="57"/>
      <c r="T34" s="57"/>
      <c r="U34" s="57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</row>
    <row r="35" spans="1:35" s="43" customFormat="1" x14ac:dyDescent="0.3">
      <c r="A35" s="70"/>
      <c r="B35" s="70"/>
      <c r="C35" s="70"/>
      <c r="D35" s="70"/>
      <c r="E35" s="70"/>
      <c r="F35" s="70"/>
      <c r="G35" s="70"/>
      <c r="H35" s="70"/>
      <c r="I35" s="70"/>
      <c r="J35" s="70"/>
      <c r="S35" s="57"/>
      <c r="T35" s="57"/>
      <c r="U35" s="57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</row>
    <row r="36" spans="1:35" s="43" customFormat="1" x14ac:dyDescent="0.3">
      <c r="A36" s="70"/>
      <c r="B36" s="70"/>
      <c r="C36" s="70"/>
      <c r="D36" s="70"/>
      <c r="E36" s="70"/>
      <c r="F36" s="70"/>
      <c r="G36" s="70"/>
      <c r="H36" s="70"/>
      <c r="I36" s="70"/>
      <c r="J36" s="70"/>
      <c r="S36" s="57"/>
      <c r="T36" s="57"/>
      <c r="U36" s="57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</row>
    <row r="37" spans="1:35" s="43" customFormat="1" x14ac:dyDescent="0.3">
      <c r="A37" s="70"/>
      <c r="B37" s="70"/>
      <c r="C37" s="70"/>
      <c r="D37" s="70"/>
      <c r="E37" s="70"/>
      <c r="F37" s="70"/>
      <c r="G37" s="70"/>
      <c r="H37" s="70"/>
      <c r="I37" s="70"/>
      <c r="J37" s="70"/>
      <c r="S37" s="57"/>
      <c r="T37" s="57"/>
      <c r="U37" s="57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</row>
    <row r="38" spans="1:35" s="43" customFormat="1" x14ac:dyDescent="0.3">
      <c r="A38" s="70"/>
      <c r="B38" s="70"/>
      <c r="C38" s="70"/>
      <c r="D38" s="70"/>
      <c r="E38" s="70"/>
      <c r="F38" s="70"/>
      <c r="G38" s="70"/>
      <c r="H38" s="70"/>
      <c r="I38" s="70"/>
      <c r="J38" s="70"/>
      <c r="S38" s="57"/>
      <c r="T38" s="57"/>
      <c r="U38" s="57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</row>
    <row r="39" spans="1:35" s="43" customFormat="1" x14ac:dyDescent="0.3">
      <c r="A39" s="70"/>
      <c r="B39" s="70"/>
      <c r="C39" s="70"/>
      <c r="D39" s="70"/>
      <c r="E39" s="70"/>
      <c r="F39" s="70"/>
      <c r="G39" s="70"/>
      <c r="H39" s="70"/>
      <c r="I39" s="70"/>
      <c r="J39" s="70"/>
      <c r="S39" s="57"/>
      <c r="T39" s="57"/>
      <c r="U39" s="57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</row>
    <row r="40" spans="1:35" s="43" customFormat="1" x14ac:dyDescent="0.3">
      <c r="A40" s="70"/>
      <c r="B40" s="70"/>
      <c r="C40" s="70"/>
      <c r="D40" s="70"/>
      <c r="E40" s="70"/>
      <c r="F40" s="70"/>
      <c r="G40" s="70"/>
      <c r="H40" s="70"/>
      <c r="I40" s="70"/>
      <c r="J40" s="70"/>
      <c r="S40" s="57"/>
      <c r="T40" s="57"/>
      <c r="U40" s="57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</row>
    <row r="41" spans="1:35" s="43" customFormat="1" x14ac:dyDescent="0.3">
      <c r="A41" s="70"/>
      <c r="B41" s="70"/>
      <c r="C41" s="70"/>
      <c r="D41" s="70"/>
      <c r="E41" s="70"/>
      <c r="F41" s="70"/>
      <c r="G41" s="70"/>
      <c r="H41" s="70"/>
      <c r="I41" s="70"/>
      <c r="J41" s="70"/>
      <c r="S41" s="57"/>
      <c r="T41" s="57"/>
      <c r="U41" s="57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</row>
    <row r="42" spans="1:35" s="43" customFormat="1" x14ac:dyDescent="0.3">
      <c r="A42" s="70"/>
      <c r="B42" s="70"/>
      <c r="C42" s="70"/>
      <c r="D42" s="70"/>
      <c r="E42" s="70"/>
      <c r="F42" s="70"/>
      <c r="G42" s="70"/>
      <c r="H42" s="70"/>
      <c r="I42" s="70"/>
      <c r="J42" s="70"/>
      <c r="S42" s="57"/>
      <c r="T42" s="57"/>
      <c r="U42" s="57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</row>
    <row r="43" spans="1:35" s="43" customFormat="1" x14ac:dyDescent="0.3">
      <c r="A43" s="70"/>
      <c r="B43" s="70"/>
      <c r="C43" s="70"/>
      <c r="D43" s="70"/>
      <c r="E43" s="70"/>
      <c r="F43" s="70"/>
      <c r="G43" s="70"/>
      <c r="H43" s="70"/>
      <c r="I43" s="70"/>
      <c r="J43" s="70"/>
      <c r="S43" s="57"/>
      <c r="T43" s="57"/>
      <c r="U43" s="57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</row>
    <row r="44" spans="1:35" s="43" customFormat="1" x14ac:dyDescent="0.3">
      <c r="A44" s="70"/>
      <c r="B44" s="70"/>
      <c r="C44" s="70"/>
      <c r="D44" s="70"/>
      <c r="E44" s="70"/>
      <c r="F44" s="70"/>
      <c r="G44" s="70"/>
      <c r="H44" s="70"/>
      <c r="I44" s="70"/>
      <c r="J44" s="70"/>
      <c r="S44" s="57"/>
      <c r="T44" s="57"/>
      <c r="U44" s="57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</row>
    <row r="45" spans="1:35" s="43" customFormat="1" x14ac:dyDescent="0.3">
      <c r="S45" s="57"/>
      <c r="T45" s="57"/>
      <c r="U45" s="57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</row>
    <row r="149" ht="55.8" customHeight="1" x14ac:dyDescent="0.3"/>
    <row r="253" spans="19:35" s="43" customFormat="1" ht="62.7" customHeight="1" x14ac:dyDescent="0.3">
      <c r="S253" s="57"/>
      <c r="T253" s="57"/>
      <c r="U253" s="57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</row>
    <row r="254" spans="19:35" s="43" customFormat="1" x14ac:dyDescent="0.3">
      <c r="S254" s="57"/>
      <c r="T254" s="57"/>
      <c r="U254" s="57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</row>
    <row r="255" spans="19:35" s="43" customFormat="1" x14ac:dyDescent="0.3">
      <c r="S255" s="57"/>
      <c r="T255" s="57"/>
      <c r="U255" s="57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</row>
    <row r="256" spans="19:35" s="43" customFormat="1" x14ac:dyDescent="0.3">
      <c r="S256" s="57"/>
      <c r="T256" s="57"/>
      <c r="U256" s="57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</row>
    <row r="257" spans="19:35" s="43" customFormat="1" x14ac:dyDescent="0.3">
      <c r="S257" s="57"/>
      <c r="T257" s="57"/>
      <c r="U257" s="57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</row>
    <row r="258" spans="19:35" s="43" customFormat="1" x14ac:dyDescent="0.3">
      <c r="S258" s="57"/>
      <c r="T258" s="57"/>
      <c r="U258" s="57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</row>
    <row r="259" spans="19:35" s="43" customFormat="1" x14ac:dyDescent="0.3">
      <c r="S259" s="57"/>
      <c r="T259" s="57"/>
      <c r="U259" s="57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</row>
    <row r="260" spans="19:35" s="43" customFormat="1" x14ac:dyDescent="0.3">
      <c r="S260" s="57"/>
      <c r="T260" s="57"/>
      <c r="U260" s="57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</row>
    <row r="261" spans="19:35" s="43" customFormat="1" x14ac:dyDescent="0.3">
      <c r="S261" s="57"/>
      <c r="T261" s="57"/>
      <c r="U261" s="57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</row>
    <row r="262" spans="19:35" s="43" customFormat="1" x14ac:dyDescent="0.3">
      <c r="S262" s="57"/>
      <c r="T262" s="57"/>
      <c r="U262" s="57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</row>
    <row r="263" spans="19:35" s="43" customFormat="1" x14ac:dyDescent="0.3">
      <c r="S263" s="57"/>
      <c r="T263" s="57"/>
      <c r="U263" s="57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</row>
    <row r="264" spans="19:35" s="43" customFormat="1" x14ac:dyDescent="0.3">
      <c r="S264" s="57"/>
      <c r="T264" s="57"/>
      <c r="U264" s="57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</row>
    <row r="265" spans="19:35" s="43" customFormat="1" x14ac:dyDescent="0.3">
      <c r="S265" s="57"/>
      <c r="T265" s="57"/>
      <c r="U265" s="57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</row>
    <row r="266" spans="19:35" s="43" customFormat="1" x14ac:dyDescent="0.3">
      <c r="S266" s="57"/>
      <c r="T266" s="57"/>
      <c r="U266" s="57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</row>
  </sheetData>
  <sheetProtection algorithmName="SHA-512" hashValue="dDcZT8CdoZUaRs+YAsvncNalhDjjPooaUtb/4BwtsUv5r0y/k2hOIjznmaPQS+8tbCH/qrXxIhlGGNK6SYvaDg==" saltValue="m5vEYrttOs4GMHMgfTg0JQ==" spinCount="100000" sheet="1" objects="1" scenarios="1" formatColumns="0" formatRows="0" autoFilter="0" pivotTables="0"/>
  <autoFilter ref="A2:AI30" xr:uid="{FA59AE51-0FC8-4AB9-8DB9-7DDFA5E5787B}"/>
  <mergeCells count="7">
    <mergeCell ref="AE1:AG1"/>
    <mergeCell ref="AH1:AI1"/>
    <mergeCell ref="A31:J44"/>
    <mergeCell ref="S1:U1"/>
    <mergeCell ref="V1:X1"/>
    <mergeCell ref="Y1:AA1"/>
    <mergeCell ref="AB1:A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89FA76-F3FC-4E27-B676-9A4526D476F0}"/>
</file>

<file path=customXml/itemProps2.xml><?xml version="1.0" encoding="utf-8"?>
<ds:datastoreItem xmlns:ds="http://schemas.openxmlformats.org/officeDocument/2006/customXml" ds:itemID="{A77629B2-C0DA-4868-8B00-B6F8501AD927}"/>
</file>

<file path=customXml/itemProps3.xml><?xml version="1.0" encoding="utf-8"?>
<ds:datastoreItem xmlns:ds="http://schemas.openxmlformats.org/officeDocument/2006/customXml" ds:itemID="{17470A88-63E2-4459-9102-8D5A391766EB}"/>
</file>

<file path=docMetadata/LabelInfo.xml><?xml version="1.0" encoding="utf-8"?>
<clbl:labelList xmlns:clbl="http://schemas.microsoft.com/office/2020/mipLabelMetadata">
  <clbl:label id="{58cf86ee-526f-4536-9daf-d1ee8064d50e}" enabled="1" method="Standard" siteId="{a1a39996-f913-4016-a58a-361c60dec5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 Steel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Achmad Kahaar          Transnet Engineering   SLR</dc:creator>
  <cp:keywords/>
  <dc:description/>
  <cp:lastModifiedBy>Ephraim Ramaru    Transnet Engineering   KDS</cp:lastModifiedBy>
  <cp:revision/>
  <dcterms:created xsi:type="dcterms:W3CDTF">2026-04-16T07:58:57Z</dcterms:created>
  <dcterms:modified xsi:type="dcterms:W3CDTF">2026-07-31T12:39:12Z</dcterms:modified>
  <cp:category/>
  <cp:contentStatus/>
</cp:coreProperties>
</file>